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6515" windowHeight="14025" tabRatio="835" activeTab="1"/>
  </bookViews>
  <sheets>
    <sheet name="V" sheetId="1" r:id="rId1"/>
    <sheet name="Freestyle Slalom" sheetId="2" r:id="rId2"/>
    <sheet name="Speed Slalom" sheetId="3" r:id="rId3"/>
    <sheet name="Free Jump" sheetId="4" r:id="rId4"/>
    <sheet name="Podiums" sheetId="5" r:id="rId5"/>
  </sheets>
  <definedNames>
    <definedName name="Excel_BuiltIn__FilterDatabase_2_1">#REF!</definedName>
    <definedName name="Excel_BuiltIn__FilterDatabase_2_1_1">#REF!</definedName>
    <definedName name="Excel_BuiltIn_Criteria_2">#REF!</definedName>
    <definedName name="_xlnm.Print_Area" localSheetId="3">'Free Jump'!$A$1:$AN$35</definedName>
    <definedName name="_xlnm.Print_Area" localSheetId="1">'Freestyle Slalom'!$B$7:$S$21,'Freestyle Slalom'!$B$59:$S$82</definedName>
    <definedName name="_xlnm.Print_Area" localSheetId="4">'Podiums'!$A$1:$H$48</definedName>
    <definedName name="_xlnm.Print_Area" localSheetId="2">'Speed Slalom'!$P$8:$AK$34,'Speed Slalom'!$B$8:$N$22,'Speed Slalom'!$B$42:$N$63,'Speed Slalom'!$P$42:$AC$93,'Speed Slalom'!$AF$42:$AK$64</definedName>
    <definedName name="_xlnm.Print_Titles" localSheetId="1">'Freestyle Slalom'!$1:$6</definedName>
    <definedName name="_xlnm.Print_Titles" localSheetId="2">'Speed Slalom'!$1:$7</definedName>
  </definedNames>
  <calcPr fullCalcOnLoad="1"/>
</workbook>
</file>

<file path=xl/comments3.xml><?xml version="1.0" encoding="utf-8"?>
<comments xmlns="http://schemas.openxmlformats.org/spreadsheetml/2006/main">
  <authors>
    <author>MG</author>
  </authors>
  <commentList>
    <comment ref="P10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P11" authorId="0">
      <text>
        <r>
          <rPr>
            <b/>
            <sz val="14"/>
            <color indexed="8"/>
            <rFont val="Bitstream Vera Serif"/>
            <family val="1"/>
          </rPr>
          <t>T8 = 8th player of the time trials</t>
        </r>
      </text>
    </comment>
    <comment ref="P23" authorId="0">
      <text>
        <r>
          <rPr>
            <b/>
            <sz val="14"/>
            <color indexed="8"/>
            <rFont val="Bitstream Vera Serif"/>
            <family val="1"/>
          </rPr>
          <t xml:space="preserve">W
iner of 1/4 finale A
</t>
        </r>
      </text>
    </comment>
    <comment ref="P24" authorId="0">
      <text>
        <r>
          <rPr>
            <b/>
            <sz val="14"/>
            <color indexed="8"/>
            <rFont val="Bitstream Vera Serif"/>
            <family val="1"/>
          </rPr>
          <t xml:space="preserve">B = winner of 1/4 finale B
</t>
        </r>
      </text>
    </comment>
    <comment ref="P26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P27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  <comment ref="P44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P45" authorId="0">
      <text>
        <r>
          <rPr>
            <b/>
            <sz val="14"/>
            <color indexed="8"/>
            <rFont val="Bitstream Vera Serif"/>
            <family val="1"/>
          </rPr>
          <t>T16 = 16th player of the time trials</t>
        </r>
      </text>
    </comment>
    <comment ref="P82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A
</t>
        </r>
      </text>
    </comment>
    <comment ref="P83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B
</t>
        </r>
      </text>
    </comment>
    <comment ref="P85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P86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<sst xmlns="http://schemas.openxmlformats.org/spreadsheetml/2006/main" count="935" uniqueCount="261">
  <si>
    <t>Free Jump Women</t>
  </si>
  <si>
    <t>Free Jump Men</t>
  </si>
  <si>
    <t>Freestyle Slalom Podium</t>
  </si>
  <si>
    <t xml:space="preserve">Name </t>
  </si>
  <si>
    <t xml:space="preserve">Performance (best run) </t>
  </si>
  <si>
    <t>points</t>
  </si>
  <si>
    <t>Speed Slalom Podium</t>
  </si>
  <si>
    <t xml:space="preserve">Performance (best time) </t>
  </si>
  <si>
    <t>seconds</t>
  </si>
  <si>
    <t>Podiums de Free Jump</t>
  </si>
  <si>
    <t>Performance</t>
  </si>
  <si>
    <t>cm</t>
  </si>
  <si>
    <t>Yuriy</t>
  </si>
  <si>
    <t>guillaume</t>
  </si>
  <si>
    <t>BELLOTTO</t>
  </si>
  <si>
    <t>ANDREA</t>
  </si>
  <si>
    <t>CEBE</t>
  </si>
  <si>
    <t>Thomas</t>
  </si>
  <si>
    <t>CHEREMETIEFF</t>
  </si>
  <si>
    <t>Igor</t>
  </si>
  <si>
    <t>FERRARI</t>
  </si>
  <si>
    <t>W</t>
  </si>
  <si>
    <t>Cancel</t>
  </si>
  <si>
    <t>World Championship</t>
  </si>
  <si>
    <t>Date and place</t>
  </si>
  <si>
    <t>25-26-27 July 2008</t>
  </si>
  <si>
    <t>Choice List</t>
  </si>
  <si>
    <t>Male</t>
  </si>
  <si>
    <t>Female</t>
  </si>
  <si>
    <t>Name</t>
  </si>
  <si>
    <t>Firstname</t>
  </si>
  <si>
    <t>Country</t>
  </si>
  <si>
    <t>Freestyle Slalom</t>
  </si>
  <si>
    <t>Letter</t>
  </si>
  <si>
    <t>1er Run</t>
  </si>
  <si>
    <t>2ème Run</t>
  </si>
  <si>
    <t>Tech</t>
  </si>
  <si>
    <t>Style</t>
  </si>
  <si>
    <t>Manag</t>
  </si>
  <si>
    <t>Penal</t>
  </si>
  <si>
    <t>TOTAL</t>
  </si>
  <si>
    <t>Best Score</t>
  </si>
  <si>
    <t>Ranking</t>
  </si>
  <si>
    <t>ITALIA</t>
  </si>
  <si>
    <t>FRENCH</t>
  </si>
  <si>
    <t>Russian Federation</t>
  </si>
  <si>
    <t>Belarus</t>
  </si>
  <si>
    <t>ALEXEEV</t>
  </si>
  <si>
    <t>BARBAZ</t>
  </si>
  <si>
    <t>FLINOIS</t>
  </si>
  <si>
    <t>IGAEV</t>
  </si>
  <si>
    <t>KOROTKIH</t>
  </si>
  <si>
    <t>MELESHKEVICH</t>
  </si>
  <si>
    <t>MILYOKHIN</t>
  </si>
  <si>
    <t>ROMANENKO</t>
  </si>
  <si>
    <t>SHEVARUTIN</t>
  </si>
  <si>
    <t>SHULHAN</t>
  </si>
  <si>
    <t>BARLOCCO</t>
  </si>
  <si>
    <t>BERT</t>
  </si>
  <si>
    <t>HIVERT</t>
  </si>
  <si>
    <t>Isaeva</t>
  </si>
  <si>
    <t>LUALDI</t>
  </si>
  <si>
    <t>Maslova</t>
  </si>
  <si>
    <t>PREVIDE MASSARA</t>
  </si>
  <si>
    <t>SEYRES</t>
  </si>
  <si>
    <t>veronese</t>
  </si>
  <si>
    <t>BABIY</t>
  </si>
  <si>
    <t>BOYKO</t>
  </si>
  <si>
    <t>ISAEVA</t>
  </si>
  <si>
    <t>Run Ranking</t>
  </si>
  <si>
    <t>Rank</t>
  </si>
  <si>
    <t>Speed Slalom Women</t>
  </si>
  <si>
    <t>1/4 finale A</t>
  </si>
  <si>
    <t>T1</t>
  </si>
  <si>
    <t>winner of finale</t>
  </si>
  <si>
    <t>T8</t>
  </si>
  <si>
    <t>looser of finale</t>
  </si>
  <si>
    <t>1/4 finale B</t>
  </si>
  <si>
    <t>winner of the consolation finale</t>
  </si>
  <si>
    <t>T5</t>
  </si>
  <si>
    <t>looser of the consolation finale</t>
  </si>
  <si>
    <t>T4</t>
  </si>
  <si>
    <t>loosers of 1/4 finales ranked by time trials performance</t>
  </si>
  <si>
    <t>1/4 finale C</t>
  </si>
  <si>
    <t>T3</t>
  </si>
  <si>
    <t>T6</t>
  </si>
  <si>
    <t>1/4 finale D</t>
  </si>
  <si>
    <t>…</t>
  </si>
  <si>
    <t>T7</t>
  </si>
  <si>
    <t>T2</t>
  </si>
  <si>
    <t>1/2 finale A</t>
  </si>
  <si>
    <t>A</t>
  </si>
  <si>
    <t>B</t>
  </si>
  <si>
    <t>C</t>
  </si>
  <si>
    <t>D</t>
  </si>
  <si>
    <t>CHAMBORD</t>
  </si>
  <si>
    <t>IMBERT</t>
  </si>
  <si>
    <t>Kresman</t>
  </si>
  <si>
    <t>NAIOLEARI</t>
  </si>
  <si>
    <t>Sidorovskiy</t>
  </si>
  <si>
    <t>SORDI</t>
  </si>
  <si>
    <t>Tsokolov</t>
  </si>
  <si>
    <t>Tyagur</t>
  </si>
  <si>
    <t>Shitov</t>
  </si>
  <si>
    <t>Romain</t>
  </si>
  <si>
    <t>Antwan</t>
  </si>
  <si>
    <t>Georgy</t>
  </si>
  <si>
    <t>SIMONE</t>
  </si>
  <si>
    <t>Alexander</t>
  </si>
  <si>
    <t>Alexey</t>
  </si>
  <si>
    <t>Timofey</t>
  </si>
  <si>
    <t>Andrey</t>
  </si>
  <si>
    <t xml:space="preserve">Barkova </t>
  </si>
  <si>
    <t>Olga</t>
  </si>
  <si>
    <t>Fadina</t>
  </si>
  <si>
    <t>Olya</t>
  </si>
  <si>
    <t>Lysenko</t>
  </si>
  <si>
    <t>Kristina</t>
  </si>
  <si>
    <t>RACCUGLIA</t>
  </si>
  <si>
    <t>VALERIA</t>
  </si>
  <si>
    <t>Surmach</t>
  </si>
  <si>
    <t>Ekaterina</t>
  </si>
  <si>
    <t>THOMAS</t>
  </si>
  <si>
    <t>Séverine</t>
  </si>
  <si>
    <t>Timofeeva</t>
  </si>
  <si>
    <t>Anna</t>
  </si>
  <si>
    <t>CATROUX</t>
  </si>
  <si>
    <t>Laurent</t>
  </si>
  <si>
    <t>Gatsko</t>
  </si>
  <si>
    <t>Vitaly</t>
  </si>
  <si>
    <t>NAIT CHALAL</t>
  </si>
  <si>
    <t>Hakim</t>
  </si>
  <si>
    <t>PASTORMERLO</t>
  </si>
  <si>
    <t>Podgorniy</t>
  </si>
  <si>
    <t>Smirnov</t>
  </si>
  <si>
    <t>Mikhail</t>
  </si>
  <si>
    <t>Zavrazhnov</t>
  </si>
  <si>
    <t>Ivan</t>
  </si>
  <si>
    <t>Kudrevatykh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</si>
  <si>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</si>
  <si>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</si>
  <si>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</si>
  <si>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</si>
  <si>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</si>
  <si>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</si>
  <si>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</si>
  <si>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</si>
  <si>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</si>
  <si>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1/2 finale B</t>
  </si>
  <si>
    <t>Results</t>
  </si>
  <si>
    <t xml:space="preserve">Height </t>
  </si>
  <si>
    <t>Nb penalties</t>
  </si>
  <si>
    <t>Freestyle Slalom Women</t>
  </si>
  <si>
    <t>Freestyle Slalom Men</t>
  </si>
  <si>
    <t xml:space="preserve">Valeur de la pénalité = </t>
  </si>
  <si>
    <t>seconde</t>
  </si>
  <si>
    <t>If a strike : write 100 seconds, leaving the cell empty would considered as 0second.</t>
  </si>
  <si>
    <t>Time Trials</t>
  </si>
  <si>
    <t>KO System</t>
  </si>
  <si>
    <t>Win</t>
  </si>
  <si>
    <t>1er passage</t>
  </si>
  <si>
    <t>2ème passage</t>
  </si>
  <si>
    <t>3ème passage</t>
  </si>
  <si>
    <t>Surname</t>
  </si>
  <si>
    <t>Time</t>
  </si>
  <si>
    <t>Pena</t>
  </si>
  <si>
    <t>Best run</t>
  </si>
  <si>
    <t>Time Trials Ranking</t>
  </si>
  <si>
    <t>Loos</t>
  </si>
  <si>
    <t>Penalty</t>
  </si>
  <si>
    <t>Best TT</t>
  </si>
  <si>
    <t>TIZIANO</t>
  </si>
  <si>
    <t>Christophe</t>
  </si>
  <si>
    <t>FORT</t>
  </si>
  <si>
    <t>Yohann</t>
  </si>
  <si>
    <t>HERONNEAUX</t>
  </si>
  <si>
    <t>RICHARD</t>
  </si>
  <si>
    <t>Maxim</t>
  </si>
  <si>
    <t>Dmitriy</t>
  </si>
  <si>
    <t>LUXEY</t>
  </si>
  <si>
    <t>Clément</t>
  </si>
  <si>
    <t>Victor</t>
  </si>
  <si>
    <t>Dmitry</t>
  </si>
  <si>
    <t>PAPARO</t>
  </si>
  <si>
    <t>ENRICO</t>
  </si>
  <si>
    <t>PIACENTINI</t>
  </si>
  <si>
    <t>DAVIDE</t>
  </si>
  <si>
    <t>ROMAIN</t>
  </si>
  <si>
    <t>Loucas</t>
  </si>
  <si>
    <t>Yasha</t>
  </si>
  <si>
    <t>Alex</t>
  </si>
  <si>
    <t>TESSIER</t>
  </si>
  <si>
    <t>Robin</t>
  </si>
  <si>
    <t>ULIVIERI</t>
  </si>
  <si>
    <t>LUCA</t>
  </si>
  <si>
    <t>VUVANKHA</t>
  </si>
  <si>
    <t>Vincent</t>
  </si>
  <si>
    <t>Russia</t>
  </si>
  <si>
    <t>france</t>
  </si>
  <si>
    <t>Italia</t>
  </si>
  <si>
    <t>France</t>
  </si>
  <si>
    <t xml:space="preserve">Consolation finale </t>
  </si>
  <si>
    <t xml:space="preserve"> Finale</t>
  </si>
  <si>
    <t>Speed Slalom Men</t>
  </si>
  <si>
    <t>1/8 finale F1</t>
  </si>
  <si>
    <t>T16</t>
  </si>
  <si>
    <t>1/8 finale F2</t>
  </si>
  <si>
    <t>T9</t>
  </si>
  <si>
    <t>1/8 finale F3</t>
  </si>
  <si>
    <t>T12</t>
  </si>
  <si>
    <t>1/8 finale F4</t>
  </si>
  <si>
    <t>T13</t>
  </si>
  <si>
    <t>1/8 finale F5</t>
  </si>
  <si>
    <t>T14</t>
  </si>
  <si>
    <t>1/8 finale F6</t>
  </si>
  <si>
    <t>T11</t>
  </si>
  <si>
    <t>1/8 finale F7</t>
  </si>
  <si>
    <t>T10</t>
  </si>
  <si>
    <t>1/8 finale F8</t>
  </si>
  <si>
    <t>PROSTAKOV</t>
  </si>
  <si>
    <t>O</t>
  </si>
  <si>
    <t>P</t>
  </si>
  <si>
    <t>X</t>
  </si>
  <si>
    <t>Free Jump Women</t>
  </si>
  <si>
    <t>Free Jump Men</t>
  </si>
  <si>
    <t>Russia</t>
  </si>
  <si>
    <t>France</t>
  </si>
  <si>
    <t>Russia</t>
  </si>
  <si>
    <t>LEJEUNE</t>
  </si>
  <si>
    <t>MASLOVA</t>
  </si>
  <si>
    <t>SEMENOVA</t>
  </si>
  <si>
    <t>VERONESE</t>
  </si>
  <si>
    <t>ZELENOVA</t>
  </si>
  <si>
    <t>Angelika</t>
  </si>
  <si>
    <t>SARA</t>
  </si>
  <si>
    <t>Alizée</t>
  </si>
  <si>
    <t>Marina</t>
  </si>
  <si>
    <t>Chloé</t>
  </si>
  <si>
    <t>Julia</t>
  </si>
  <si>
    <t>Caroline</t>
  </si>
  <si>
    <t>CHIARA</t>
  </si>
  <si>
    <t>Natalia</t>
  </si>
  <si>
    <t>MARTA</t>
  </si>
  <si>
    <t>Polina</t>
  </si>
  <si>
    <t>sarah</t>
  </si>
  <si>
    <t>Nadezda</t>
  </si>
  <si>
    <t>Ukraine</t>
  </si>
  <si>
    <t>italy</t>
  </si>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</sst>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0.00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4"/>
      <name val="Arial"/>
      <family val="2"/>
    </font>
    <font>
      <b/>
      <sz val="14"/>
      <color indexed="8"/>
      <name val="Bitstream Vera Serif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sz val="8"/>
      <name val="Verdana"/>
      <family val="0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53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1" fillId="34" borderId="16" xfId="53" applyNumberFormat="1" applyFill="1" applyBorder="1" applyAlignment="1" applyProtection="1">
      <alignment/>
      <protection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2" fillId="35" borderId="18" xfId="0" applyFont="1" applyFill="1" applyBorder="1" applyAlignment="1" applyProtection="1">
      <alignment horizontal="left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35" borderId="19" xfId="0" applyFont="1" applyFill="1" applyBorder="1" applyAlignment="1" applyProtection="1">
      <alignment horizontal="left"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3" fontId="0" fillId="35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4" fontId="3" fillId="37" borderId="21" xfId="0" applyNumberFormat="1" applyFont="1" applyFill="1" applyBorder="1" applyAlignment="1">
      <alignment/>
    </xf>
    <xf numFmtId="4" fontId="3" fillId="37" borderId="22" xfId="0" applyNumberFormat="1" applyFont="1" applyFill="1" applyBorder="1" applyAlignment="1">
      <alignment/>
    </xf>
    <xf numFmtId="3" fontId="0" fillId="37" borderId="22" xfId="0" applyNumberFormat="1" applyFill="1" applyBorder="1" applyAlignment="1">
      <alignment/>
    </xf>
    <xf numFmtId="4" fontId="0" fillId="37" borderId="22" xfId="0" applyNumberFormat="1" applyFill="1" applyBorder="1" applyAlignment="1">
      <alignment/>
    </xf>
    <xf numFmtId="4" fontId="4" fillId="37" borderId="22" xfId="0" applyNumberFormat="1" applyFont="1" applyFill="1" applyBorder="1" applyAlignment="1">
      <alignment horizontal="center"/>
    </xf>
    <xf numFmtId="0" fontId="0" fillId="37" borderId="22" xfId="0" applyFill="1" applyBorder="1" applyAlignment="1">
      <alignment/>
    </xf>
    <xf numFmtId="2" fontId="0" fillId="37" borderId="22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4" fontId="3" fillId="37" borderId="24" xfId="0" applyNumberFormat="1" applyFont="1" applyFill="1" applyBorder="1" applyAlignment="1">
      <alignment/>
    </xf>
    <xf numFmtId="4" fontId="3" fillId="37" borderId="25" xfId="0" applyNumberFormat="1" applyFon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4" fontId="4" fillId="37" borderId="25" xfId="0" applyNumberFormat="1" applyFont="1" applyFill="1" applyBorder="1" applyAlignment="1">
      <alignment horizontal="center"/>
    </xf>
    <xf numFmtId="0" fontId="0" fillId="37" borderId="25" xfId="0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/>
    </xf>
    <xf numFmtId="3" fontId="6" fillId="33" borderId="0" xfId="0" applyNumberFormat="1" applyFont="1" applyFill="1" applyBorder="1" applyAlignment="1">
      <alignment/>
    </xf>
    <xf numFmtId="4" fontId="3" fillId="39" borderId="27" xfId="0" applyNumberFormat="1" applyFont="1" applyFill="1" applyBorder="1" applyAlignment="1">
      <alignment/>
    </xf>
    <xf numFmtId="4" fontId="3" fillId="39" borderId="28" xfId="0" applyNumberFormat="1" applyFont="1" applyFill="1" applyBorder="1" applyAlignment="1">
      <alignment/>
    </xf>
    <xf numFmtId="0" fontId="0" fillId="39" borderId="29" xfId="0" applyFill="1" applyBorder="1" applyAlignment="1">
      <alignment/>
    </xf>
    <xf numFmtId="2" fontId="0" fillId="39" borderId="19" xfId="0" applyNumberFormat="1" applyFill="1" applyBorder="1" applyAlignment="1">
      <alignment/>
    </xf>
    <xf numFmtId="0" fontId="0" fillId="38" borderId="0" xfId="0" applyFill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4" fontId="0" fillId="34" borderId="27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4" borderId="20" xfId="0" applyNumberFormat="1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0" fillId="36" borderId="19" xfId="0" applyFont="1" applyFill="1" applyBorder="1" applyAlignment="1" applyProtection="1">
      <alignment horizontal="left"/>
      <protection locked="0"/>
    </xf>
    <xf numFmtId="3" fontId="0" fillId="35" borderId="19" xfId="0" applyNumberFormat="1" applyFont="1" applyFill="1" applyBorder="1" applyAlignment="1" applyProtection="1">
      <alignment/>
      <protection locked="0"/>
    </xf>
    <xf numFmtId="3" fontId="0" fillId="33" borderId="19" xfId="0" applyNumberFormat="1" applyFill="1" applyBorder="1" applyAlignment="1" applyProtection="1">
      <alignment/>
      <protection locked="0"/>
    </xf>
    <xf numFmtId="4" fontId="0" fillId="35" borderId="19" xfId="0" applyNumberForma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1" fontId="0" fillId="35" borderId="19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5" borderId="14" xfId="0" applyNumberFormat="1" applyFill="1" applyBorder="1" applyAlignment="1" applyProtection="1">
      <alignment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4" fontId="0" fillId="35" borderId="0" xfId="0" applyNumberFormat="1" applyFill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2" fontId="0" fillId="34" borderId="20" xfId="0" applyNumberFormat="1" applyFill="1" applyBorder="1" applyAlignment="1" applyProtection="1">
      <alignment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3" fontId="0" fillId="40" borderId="20" xfId="0" applyNumberFormat="1" applyFill="1" applyBorder="1" applyAlignment="1">
      <alignment/>
    </xf>
    <xf numFmtId="0" fontId="0" fillId="33" borderId="0" xfId="0" applyFill="1" applyAlignment="1">
      <alignment horizontal="left"/>
    </xf>
    <xf numFmtId="3" fontId="0" fillId="37" borderId="23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0" fillId="34" borderId="27" xfId="0" applyFill="1" applyBorder="1" applyAlignment="1">
      <alignment/>
    </xf>
    <xf numFmtId="3" fontId="3" fillId="34" borderId="28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/>
    </xf>
    <xf numFmtId="188" fontId="3" fillId="35" borderId="28" xfId="0" applyNumberFormat="1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/>
    </xf>
    <xf numFmtId="0" fontId="7" fillId="33" borderId="0" xfId="0" applyFont="1" applyFill="1" applyBorder="1" applyAlignment="1">
      <alignment/>
    </xf>
    <xf numFmtId="189" fontId="8" fillId="33" borderId="0" xfId="0" applyNumberFormat="1" applyFont="1" applyFill="1" applyAlignment="1">
      <alignment/>
    </xf>
    <xf numFmtId="0" fontId="7" fillId="39" borderId="27" xfId="0" applyFont="1" applyFill="1" applyBorder="1" applyAlignment="1">
      <alignment/>
    </xf>
    <xf numFmtId="3" fontId="3" fillId="39" borderId="28" xfId="0" applyNumberFormat="1" applyFont="1" applyFill="1" applyBorder="1" applyAlignment="1">
      <alignment/>
    </xf>
    <xf numFmtId="3" fontId="3" fillId="39" borderId="29" xfId="0" applyNumberFormat="1" applyFont="1" applyFill="1" applyBorder="1" applyAlignment="1">
      <alignment/>
    </xf>
    <xf numFmtId="2" fontId="0" fillId="39" borderId="27" xfId="0" applyNumberFormat="1" applyFill="1" applyBorder="1" applyAlignment="1">
      <alignment/>
    </xf>
    <xf numFmtId="3" fontId="0" fillId="39" borderId="29" xfId="0" applyNumberFormat="1" applyFill="1" applyBorder="1" applyAlignment="1">
      <alignment/>
    </xf>
    <xf numFmtId="0" fontId="7" fillId="39" borderId="10" xfId="0" applyFont="1" applyFill="1" applyBorder="1" applyAlignment="1">
      <alignment/>
    </xf>
    <xf numFmtId="3" fontId="3" fillId="39" borderId="11" xfId="0" applyNumberFormat="1" applyFont="1" applyFill="1" applyBorder="1" applyAlignment="1">
      <alignment horizontal="left"/>
    </xf>
    <xf numFmtId="3" fontId="3" fillId="39" borderId="28" xfId="0" applyNumberFormat="1" applyFont="1" applyFill="1" applyBorder="1" applyAlignment="1">
      <alignment horizontal="left"/>
    </xf>
    <xf numFmtId="3" fontId="0" fillId="34" borderId="30" xfId="0" applyNumberFormat="1" applyFont="1" applyFill="1" applyBorder="1" applyAlignment="1">
      <alignment horizontal="center" vertical="center" wrapText="1"/>
    </xf>
    <xf numFmtId="3" fontId="3" fillId="39" borderId="2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19" xfId="0" applyFont="1" applyFill="1" applyBorder="1" applyAlignment="1">
      <alignment horizontal="center" vertical="center" wrapText="1"/>
    </xf>
    <xf numFmtId="2" fontId="0" fillId="34" borderId="18" xfId="0" applyNumberFormat="1" applyFont="1" applyFill="1" applyBorder="1" applyAlignment="1">
      <alignment horizontal="center" vertical="center" wrapText="1"/>
    </xf>
    <xf numFmtId="3" fontId="0" fillId="34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top" wrapText="1"/>
    </xf>
    <xf numFmtId="0" fontId="0" fillId="34" borderId="27" xfId="0" applyFont="1" applyFill="1" applyBorder="1" applyAlignment="1">
      <alignment/>
    </xf>
    <xf numFmtId="3" fontId="0" fillId="34" borderId="29" xfId="0" applyNumberFormat="1" applyFont="1" applyFill="1" applyBorder="1" applyAlignment="1">
      <alignment horizontal="center" vertical="center" wrapText="1"/>
    </xf>
    <xf numFmtId="3" fontId="0" fillId="34" borderId="2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0" fontId="7" fillId="33" borderId="19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3" borderId="0" xfId="0" applyNumberFormat="1" applyFill="1" applyBorder="1" applyAlignment="1" applyProtection="1">
      <alignment/>
      <protection locked="0"/>
    </xf>
    <xf numFmtId="0" fontId="0" fillId="3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6" borderId="19" xfId="0" applyNumberFormat="1" applyFill="1" applyBorder="1" applyAlignment="1">
      <alignment/>
    </xf>
    <xf numFmtId="2" fontId="0" fillId="36" borderId="19" xfId="0" applyNumberForma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5" borderId="3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34" borderId="19" xfId="0" applyNumberFormat="1" applyFill="1" applyBorder="1" applyAlignment="1">
      <alignment/>
    </xf>
    <xf numFmtId="3" fontId="0" fillId="35" borderId="19" xfId="0" applyNumberFormat="1" applyFill="1" applyBorder="1" applyAlignment="1" applyProtection="1">
      <alignment horizontal="center"/>
      <protection locked="0"/>
    </xf>
    <xf numFmtId="2" fontId="0" fillId="35" borderId="19" xfId="0" applyNumberFormat="1" applyFill="1" applyBorder="1" applyAlignment="1" applyProtection="1">
      <alignment horizontal="center"/>
      <protection locked="0"/>
    </xf>
    <xf numFmtId="3" fontId="0" fillId="41" borderId="19" xfId="0" applyNumberFormat="1" applyFill="1" applyBorder="1" applyAlignment="1">
      <alignment horizontal="center"/>
    </xf>
    <xf numFmtId="190" fontId="0" fillId="35" borderId="18" xfId="0" applyNumberFormat="1" applyFont="1" applyFill="1" applyBorder="1" applyAlignment="1" applyProtection="1">
      <alignment/>
      <protection locked="0"/>
    </xf>
    <xf numFmtId="190" fontId="0" fillId="0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3" fontId="0" fillId="42" borderId="19" xfId="0" applyNumberForma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90" fontId="2" fillId="33" borderId="0" xfId="0" applyNumberFormat="1" applyFont="1" applyFill="1" applyBorder="1" applyAlignment="1">
      <alignment/>
    </xf>
    <xf numFmtId="3" fontId="0" fillId="43" borderId="19" xfId="0" applyNumberFormat="1" applyFill="1" applyBorder="1" applyAlignment="1">
      <alignment horizontal="center"/>
    </xf>
    <xf numFmtId="4" fontId="0" fillId="35" borderId="19" xfId="0" applyNumberFormat="1" applyFill="1" applyBorder="1" applyAlignment="1" applyProtection="1">
      <alignment horizontal="center"/>
      <protection locked="0"/>
    </xf>
    <xf numFmtId="3" fontId="0" fillId="34" borderId="19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9" borderId="0" xfId="0" applyFill="1" applyAlignment="1">
      <alignment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3" fontId="0" fillId="36" borderId="19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0" fontId="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190" fontId="0" fillId="35" borderId="19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35" borderId="19" xfId="0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44" borderId="19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39" borderId="0" xfId="0" applyFill="1" applyBorder="1" applyAlignment="1">
      <alignment/>
    </xf>
    <xf numFmtId="190" fontId="2" fillId="0" borderId="0" xfId="0" applyNumberFormat="1" applyFont="1" applyFill="1" applyBorder="1" applyAlignment="1" applyProtection="1">
      <alignment horizontal="left"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19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12" fillId="34" borderId="11" xfId="0" applyFont="1" applyFill="1" applyBorder="1" applyAlignment="1" applyProtection="1">
      <alignment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0" fillId="35" borderId="13" xfId="0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/>
      <protection locked="0"/>
    </xf>
    <xf numFmtId="4" fontId="3" fillId="37" borderId="31" xfId="0" applyNumberFormat="1" applyFont="1" applyFill="1" applyBorder="1" applyAlignment="1">
      <alignment/>
    </xf>
    <xf numFmtId="4" fontId="3" fillId="37" borderId="33" xfId="0" applyNumberFormat="1" applyFont="1" applyFill="1" applyBorder="1" applyAlignment="1">
      <alignment/>
    </xf>
    <xf numFmtId="4" fontId="4" fillId="37" borderId="33" xfId="0" applyNumberFormat="1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3" fontId="0" fillId="40" borderId="19" xfId="0" applyNumberFormat="1" applyFill="1" applyBorder="1" applyAlignment="1">
      <alignment horizontal="center"/>
    </xf>
    <xf numFmtId="2" fontId="0" fillId="35" borderId="27" xfId="0" applyNumberFormat="1" applyFill="1" applyBorder="1" applyAlignment="1" applyProtection="1">
      <alignment horizontal="right"/>
      <protection locked="0"/>
    </xf>
    <xf numFmtId="0" fontId="0" fillId="34" borderId="29" xfId="0" applyFont="1" applyFill="1" applyBorder="1" applyAlignment="1">
      <alignment horizontal="right"/>
    </xf>
    <xf numFmtId="2" fontId="0" fillId="35" borderId="19" xfId="0" applyNumberFormat="1" applyFill="1" applyBorder="1" applyAlignment="1" applyProtection="1">
      <alignment/>
      <protection locked="0"/>
    </xf>
    <xf numFmtId="0" fontId="0" fillId="34" borderId="19" xfId="0" applyFont="1" applyFill="1" applyBorder="1" applyAlignment="1">
      <alignment horizontal="left"/>
    </xf>
    <xf numFmtId="4" fontId="0" fillId="35" borderId="27" xfId="0" applyNumberFormat="1" applyFill="1" applyBorder="1" applyAlignment="1" applyProtection="1">
      <alignment horizontal="right"/>
      <protection locked="0"/>
    </xf>
    <xf numFmtId="0" fontId="0" fillId="35" borderId="27" xfId="0" applyFill="1" applyBorder="1" applyAlignment="1" applyProtection="1">
      <alignment horizontal="right"/>
      <protection locked="0"/>
    </xf>
    <xf numFmtId="3" fontId="0" fillId="35" borderId="18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45" borderId="14" xfId="0" applyFill="1" applyBorder="1" applyAlignment="1" applyProtection="1">
      <alignment/>
      <protection locked="0"/>
    </xf>
    <xf numFmtId="0" fontId="0" fillId="45" borderId="0" xfId="0" applyFont="1" applyFill="1" applyAlignment="1" applyProtection="1">
      <alignment/>
      <protection locked="0"/>
    </xf>
    <xf numFmtId="0" fontId="0" fillId="45" borderId="13" xfId="0" applyFill="1" applyBorder="1" applyAlignment="1" applyProtection="1">
      <alignment/>
      <protection locked="0"/>
    </xf>
    <xf numFmtId="0" fontId="0" fillId="45" borderId="0" xfId="0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0" fontId="0" fillId="46" borderId="19" xfId="0" applyFont="1" applyFill="1" applyBorder="1" applyAlignment="1" applyProtection="1">
      <alignment horizontal="left"/>
      <protection locked="0"/>
    </xf>
    <xf numFmtId="190" fontId="0" fillId="35" borderId="18" xfId="0" applyNumberForma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9</xdr:col>
      <xdr:colOff>238125</xdr:colOff>
      <xdr:row>0</xdr:row>
      <xdr:rowOff>1257300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5857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showGridLines="0" zoomScale="75" zoomScaleNormal="75" zoomScalePageLayoutView="0" workbookViewId="0" topLeftCell="A1">
      <selection activeCell="G17" sqref="G17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6.0039062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248</v>
      </c>
      <c r="C2" s="3"/>
      <c r="D2" s="3"/>
      <c r="E2" s="3"/>
      <c r="F2" s="4"/>
    </row>
    <row r="3" spans="2:6" ht="12.75">
      <c r="B3" s="5" t="s">
        <v>249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250</v>
      </c>
      <c r="C5" s="6"/>
      <c r="D5" s="6"/>
      <c r="E5" s="6"/>
      <c r="F5" s="7"/>
    </row>
    <row r="6" spans="2:6" ht="12.75">
      <c r="B6" s="5" t="s">
        <v>251</v>
      </c>
      <c r="C6" s="6"/>
      <c r="D6" s="6"/>
      <c r="E6" s="6"/>
      <c r="F6" s="7"/>
    </row>
    <row r="7" spans="2:6" ht="12.75">
      <c r="B7" s="5" t="s">
        <v>252</v>
      </c>
      <c r="C7" s="6"/>
      <c r="D7" s="6"/>
      <c r="E7" s="6"/>
      <c r="F7" s="7"/>
    </row>
    <row r="8" spans="2:6" ht="12.75">
      <c r="B8" s="5" t="s">
        <v>253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254</v>
      </c>
      <c r="C10" s="6"/>
      <c r="D10" s="6"/>
      <c r="E10" s="6"/>
      <c r="F10" s="7"/>
    </row>
    <row r="11" spans="2:6" ht="12.75">
      <c r="B11" s="5" t="s">
        <v>255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256</v>
      </c>
      <c r="C13" s="6"/>
      <c r="D13" s="6"/>
      <c r="E13" s="6"/>
      <c r="F13" s="7"/>
    </row>
    <row r="14" spans="2:6" ht="12.75">
      <c r="B14" s="8" t="s">
        <v>257</v>
      </c>
      <c r="C14" s="9"/>
      <c r="D14" s="10"/>
      <c r="E14" s="11" t="s">
        <v>258</v>
      </c>
      <c r="F14" s="12"/>
    </row>
    <row r="16" spans="2:6" ht="12.75">
      <c r="B16" s="13" t="s">
        <v>259</v>
      </c>
      <c r="C16" s="14"/>
      <c r="D16" s="14"/>
      <c r="E16" s="14"/>
      <c r="F16" s="15"/>
    </row>
    <row r="17" spans="2:6" ht="12.75">
      <c r="B17" s="16" t="s">
        <v>260</v>
      </c>
      <c r="C17" s="17"/>
      <c r="D17" s="17"/>
      <c r="E17" s="18" t="s">
        <v>23</v>
      </c>
      <c r="F17" s="19"/>
    </row>
    <row r="18" spans="2:6" ht="12.75">
      <c r="B18" s="20" t="s">
        <v>24</v>
      </c>
      <c r="C18" s="21"/>
      <c r="D18" s="21"/>
      <c r="E18" s="22" t="s">
        <v>25</v>
      </c>
      <c r="F18" s="23"/>
    </row>
    <row r="31" ht="12.75">
      <c r="C31" s="24" t="s">
        <v>26</v>
      </c>
    </row>
    <row r="32" ht="12.75">
      <c r="C32" s="24" t="s">
        <v>27</v>
      </c>
    </row>
    <row r="33" ht="12.75">
      <c r="C33" s="24" t="s">
        <v>28</v>
      </c>
    </row>
  </sheetData>
  <sheetProtection/>
  <hyperlinks>
    <hyperlink ref="B14" r:id="rId1" display="vinz@ifsasports.org"/>
  </hyperlinks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showGridLines="0" tabSelected="1" zoomScale="80" zoomScaleNormal="80" zoomScalePageLayoutView="0" workbookViewId="0" topLeftCell="B1">
      <selection activeCell="I23" sqref="I23"/>
    </sheetView>
  </sheetViews>
  <sheetFormatPr defaultColWidth="11.28125" defaultRowHeight="12.75" outlineLevelCol="1"/>
  <cols>
    <col min="1" max="1" width="6.28125" style="1" hidden="1" customWidth="1" outlineLevel="1"/>
    <col min="2" max="2" width="18.00390625" style="34" customWidth="1" collapsed="1"/>
    <col min="3" max="3" width="12.421875" style="34" customWidth="1"/>
    <col min="4" max="4" width="10.421875" style="34" hidden="1" customWidth="1" outlineLevel="1"/>
    <col min="5" max="5" width="10.28125" style="34" customWidth="1" collapsed="1"/>
    <col min="6" max="6" width="1.28515625" style="35" customWidth="1"/>
    <col min="7" max="8" width="6.28125" style="36" customWidth="1"/>
    <col min="9" max="9" width="7.00390625" style="36" customWidth="1"/>
    <col min="10" max="10" width="6.28125" style="36" customWidth="1"/>
    <col min="11" max="11" width="6.7109375" style="37" customWidth="1"/>
    <col min="12" max="13" width="6.28125" style="36" customWidth="1"/>
    <col min="14" max="14" width="7.421875" style="36" customWidth="1"/>
    <col min="15" max="15" width="6.28125" style="36" customWidth="1"/>
    <col min="16" max="16" width="6.8515625" style="37" customWidth="1"/>
    <col min="17" max="17" width="1.1484375" style="1" customWidth="1"/>
    <col min="18" max="18" width="8.00390625" style="38" customWidth="1"/>
    <col min="19" max="19" width="8.7109375" style="39" customWidth="1"/>
    <col min="20" max="20" width="11.28125" style="1" customWidth="1"/>
    <col min="21" max="21" width="19.8515625" style="28" bestFit="1" customWidth="1"/>
    <col min="22" max="16384" width="11.28125" style="1" customWidth="1"/>
  </cols>
  <sheetData>
    <row r="1" spans="2:19" ht="23.25">
      <c r="B1" s="40"/>
      <c r="C1" s="41"/>
      <c r="D1" s="41"/>
      <c r="E1" s="41"/>
      <c r="F1" s="42"/>
      <c r="G1" s="43"/>
      <c r="H1" s="43"/>
      <c r="I1" s="43"/>
      <c r="J1" s="44" t="str">
        <f>V!$E$17</f>
        <v>World Championship</v>
      </c>
      <c r="K1" s="45"/>
      <c r="L1" s="43"/>
      <c r="M1" s="43"/>
      <c r="N1" s="43"/>
      <c r="O1" s="43"/>
      <c r="P1" s="45"/>
      <c r="Q1" s="45"/>
      <c r="R1" s="46"/>
      <c r="S1" s="47"/>
    </row>
    <row r="2" spans="2:19" ht="23.25">
      <c r="B2" s="48"/>
      <c r="C2" s="49"/>
      <c r="D2" s="49"/>
      <c r="E2" s="49"/>
      <c r="F2" s="50"/>
      <c r="G2" s="51"/>
      <c r="H2" s="51"/>
      <c r="I2" s="51"/>
      <c r="J2" s="52" t="str">
        <f>V!$E$18</f>
        <v>25-26-27 July 2008</v>
      </c>
      <c r="K2" s="53"/>
      <c r="L2" s="51"/>
      <c r="M2" s="51"/>
      <c r="N2" s="51"/>
      <c r="O2" s="51"/>
      <c r="P2" s="53"/>
      <c r="Q2" s="53"/>
      <c r="R2" s="54"/>
      <c r="S2" s="55"/>
    </row>
    <row r="3" spans="2:19" ht="15.75">
      <c r="B3" s="56"/>
      <c r="C3" s="56"/>
      <c r="D3" s="56"/>
      <c r="E3" s="56"/>
      <c r="F3" s="57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ht="15.75">
      <c r="B4" s="1"/>
      <c r="C4" s="60"/>
      <c r="D4" s="60"/>
      <c r="E4" s="60"/>
      <c r="F4" s="57"/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5.75">
      <c r="A5" s="61" t="s">
        <v>33</v>
      </c>
      <c r="B5" s="62" t="s">
        <v>32</v>
      </c>
      <c r="C5" s="1"/>
      <c r="D5" s="1"/>
      <c r="E5" s="1"/>
      <c r="F5" s="57"/>
      <c r="G5" s="63"/>
      <c r="H5" s="64" t="s">
        <v>34</v>
      </c>
      <c r="I5" s="64"/>
      <c r="J5" s="64"/>
      <c r="K5" s="65"/>
      <c r="L5" s="64"/>
      <c r="M5" s="64" t="s">
        <v>35</v>
      </c>
      <c r="N5" s="64"/>
      <c r="O5" s="64"/>
      <c r="P5" s="65"/>
      <c r="R5" s="66"/>
      <c r="S5" s="66"/>
    </row>
    <row r="6" spans="1:21" s="73" customFormat="1" ht="24" customHeight="1">
      <c r="A6" s="67">
        <v>6</v>
      </c>
      <c r="B6" s="68" t="s">
        <v>29</v>
      </c>
      <c r="C6" s="68" t="s">
        <v>30</v>
      </c>
      <c r="D6" s="68"/>
      <c r="E6" s="68" t="s">
        <v>31</v>
      </c>
      <c r="F6" s="69"/>
      <c r="G6" s="70" t="s">
        <v>36</v>
      </c>
      <c r="H6" s="70" t="s">
        <v>37</v>
      </c>
      <c r="I6" s="70" t="s">
        <v>38</v>
      </c>
      <c r="J6" s="71" t="s">
        <v>39</v>
      </c>
      <c r="K6" s="72" t="s">
        <v>40</v>
      </c>
      <c r="L6" s="70" t="s">
        <v>36</v>
      </c>
      <c r="M6" s="70" t="s">
        <v>37</v>
      </c>
      <c r="N6" s="70" t="s">
        <v>38</v>
      </c>
      <c r="O6" s="71" t="s">
        <v>39</v>
      </c>
      <c r="P6" s="72" t="s">
        <v>40</v>
      </c>
      <c r="R6" s="74" t="s">
        <v>41</v>
      </c>
      <c r="S6" s="74" t="s">
        <v>42</v>
      </c>
      <c r="U6" s="75"/>
    </row>
    <row r="7" spans="2:21" s="73" customFormat="1" ht="18.75" customHeight="1">
      <c r="B7" s="76" t="s">
        <v>152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5"/>
      <c r="U7" s="75" t="s">
        <v>69</v>
      </c>
    </row>
    <row r="8" spans="1:22" ht="14.25" customHeight="1">
      <c r="A8" s="61" t="str">
        <f aca="true" t="shared" si="0" ref="A8:A21">RIGHT(LEFT(B8,$A$6),1)</f>
        <v>N</v>
      </c>
      <c r="B8" s="31" t="s">
        <v>228</v>
      </c>
      <c r="C8" s="32" t="s">
        <v>239</v>
      </c>
      <c r="D8" s="227" t="str">
        <f aca="true" t="shared" si="1" ref="D8:D25">UPPER(B8)&amp;" "&amp;UPPER(LEFT(C8,1))&amp;LOWER(RIGHT(C8,LEN(C8)-1))</f>
        <v>LEJEUNE Caroline</v>
      </c>
      <c r="E8" s="78" t="s">
        <v>200</v>
      </c>
      <c r="F8" s="79"/>
      <c r="G8" s="80">
        <v>39.75</v>
      </c>
      <c r="H8" s="80">
        <v>19</v>
      </c>
      <c r="I8" s="80">
        <v>14.5</v>
      </c>
      <c r="J8" s="80">
        <v>0</v>
      </c>
      <c r="K8" s="81">
        <f aca="true" t="shared" si="2" ref="K8:K25">G8+H8+I8-J8</f>
        <v>73.25</v>
      </c>
      <c r="L8" s="80">
        <v>38</v>
      </c>
      <c r="M8" s="80">
        <v>19.25</v>
      </c>
      <c r="N8" s="80">
        <v>15</v>
      </c>
      <c r="O8" s="80">
        <v>0.5</v>
      </c>
      <c r="P8" s="81">
        <f aca="true" t="shared" si="3" ref="P8:P25">L8+M8+N8-O8</f>
        <v>71.75</v>
      </c>
      <c r="Q8" s="82"/>
      <c r="R8" s="83">
        <f aca="true" t="shared" si="4" ref="R8:R25">MAX(P8,K8)</f>
        <v>73.25</v>
      </c>
      <c r="S8" s="84">
        <v>1</v>
      </c>
      <c r="T8" s="28"/>
      <c r="U8" s="31" t="s">
        <v>63</v>
      </c>
      <c r="V8" s="32" t="s">
        <v>242</v>
      </c>
    </row>
    <row r="9" spans="1:22" ht="14.25" customHeight="1">
      <c r="A9" s="61" t="str">
        <f t="shared" si="0"/>
        <v>O</v>
      </c>
      <c r="B9" s="31" t="s">
        <v>230</v>
      </c>
      <c r="C9" s="32" t="s">
        <v>243</v>
      </c>
      <c r="D9" s="227" t="str">
        <f t="shared" si="1"/>
        <v>SEMENOVA Polina</v>
      </c>
      <c r="E9" s="78" t="s">
        <v>197</v>
      </c>
      <c r="F9" s="79"/>
      <c r="G9" s="80">
        <v>35.75</v>
      </c>
      <c r="H9" s="80">
        <v>20</v>
      </c>
      <c r="I9" s="80">
        <v>17</v>
      </c>
      <c r="J9" s="80">
        <v>2</v>
      </c>
      <c r="K9" s="81">
        <f t="shared" si="2"/>
        <v>70.75</v>
      </c>
      <c r="L9" s="80">
        <v>31.75</v>
      </c>
      <c r="M9" s="80">
        <v>18.5</v>
      </c>
      <c r="N9" s="80">
        <v>15</v>
      </c>
      <c r="O9" s="80">
        <v>0.5</v>
      </c>
      <c r="P9" s="81">
        <f t="shared" si="3"/>
        <v>64.75</v>
      </c>
      <c r="Q9" s="82"/>
      <c r="R9" s="83">
        <f t="shared" si="4"/>
        <v>70.75</v>
      </c>
      <c r="S9" s="84">
        <v>2</v>
      </c>
      <c r="T9" s="28"/>
      <c r="U9" s="31" t="s">
        <v>232</v>
      </c>
      <c r="V9" s="32" t="s">
        <v>245</v>
      </c>
    </row>
    <row r="10" spans="1:22" ht="14.25" customHeight="1">
      <c r="A10" s="61" t="str">
        <f t="shared" si="0"/>
        <v>O</v>
      </c>
      <c r="B10" s="31" t="s">
        <v>232</v>
      </c>
      <c r="C10" s="32" t="s">
        <v>245</v>
      </c>
      <c r="D10" s="227" t="str">
        <f t="shared" si="1"/>
        <v>ZELENOVA Nadezda</v>
      </c>
      <c r="E10" s="78" t="s">
        <v>197</v>
      </c>
      <c r="F10" s="79"/>
      <c r="G10" s="80">
        <v>37.25</v>
      </c>
      <c r="H10" s="80">
        <v>17.75</v>
      </c>
      <c r="I10" s="80">
        <v>17</v>
      </c>
      <c r="J10" s="80">
        <v>2</v>
      </c>
      <c r="K10" s="81">
        <f t="shared" si="2"/>
        <v>70</v>
      </c>
      <c r="L10" s="80">
        <v>36.5</v>
      </c>
      <c r="M10" s="80">
        <v>18.5</v>
      </c>
      <c r="N10" s="80">
        <v>17</v>
      </c>
      <c r="O10" s="80">
        <v>3</v>
      </c>
      <c r="P10" s="81">
        <f t="shared" si="3"/>
        <v>69</v>
      </c>
      <c r="Q10" s="82"/>
      <c r="R10" s="83">
        <f t="shared" si="4"/>
        <v>70</v>
      </c>
      <c r="S10" s="84">
        <v>3</v>
      </c>
      <c r="T10" s="28"/>
      <c r="U10" s="31" t="s">
        <v>231</v>
      </c>
      <c r="V10" s="32" t="s">
        <v>244</v>
      </c>
    </row>
    <row r="11" spans="1:22" ht="14.25" customHeight="1">
      <c r="A11" s="61" t="str">
        <f t="shared" si="0"/>
        <v>S</v>
      </c>
      <c r="B11" s="31" t="s">
        <v>64</v>
      </c>
      <c r="C11" s="32" t="s">
        <v>237</v>
      </c>
      <c r="D11" s="227" t="str">
        <f t="shared" si="1"/>
        <v>SEYRES Chloé</v>
      </c>
      <c r="E11" s="78" t="s">
        <v>200</v>
      </c>
      <c r="F11" s="79"/>
      <c r="G11" s="80">
        <v>28.5</v>
      </c>
      <c r="H11" s="80">
        <v>19</v>
      </c>
      <c r="I11" s="80">
        <v>16</v>
      </c>
      <c r="J11" s="80">
        <v>4.5</v>
      </c>
      <c r="K11" s="81">
        <f t="shared" si="2"/>
        <v>59</v>
      </c>
      <c r="L11" s="80">
        <v>32.25</v>
      </c>
      <c r="M11" s="80">
        <v>19</v>
      </c>
      <c r="N11" s="80">
        <v>16.5</v>
      </c>
      <c r="O11" s="80">
        <v>0</v>
      </c>
      <c r="P11" s="81">
        <f t="shared" si="3"/>
        <v>67.75</v>
      </c>
      <c r="Q11" s="82"/>
      <c r="R11" s="83">
        <f t="shared" si="4"/>
        <v>67.75</v>
      </c>
      <c r="S11" s="84">
        <v>4</v>
      </c>
      <c r="T11" s="28"/>
      <c r="U11" s="31" t="s">
        <v>64</v>
      </c>
      <c r="V11" s="32" t="s">
        <v>237</v>
      </c>
    </row>
    <row r="12" spans="1:22" ht="14.25" customHeight="1">
      <c r="A12" s="61" t="str">
        <f t="shared" si="0"/>
        <v>O</v>
      </c>
      <c r="B12" s="31" t="s">
        <v>67</v>
      </c>
      <c r="C12" s="32" t="s">
        <v>236</v>
      </c>
      <c r="D12" s="227" t="str">
        <f t="shared" si="1"/>
        <v>BOYKO Marina</v>
      </c>
      <c r="E12" s="78" t="s">
        <v>246</v>
      </c>
      <c r="F12" s="79"/>
      <c r="G12" s="80">
        <v>32.75</v>
      </c>
      <c r="H12" s="80">
        <v>15.25</v>
      </c>
      <c r="I12" s="80">
        <v>12</v>
      </c>
      <c r="J12" s="80">
        <v>2</v>
      </c>
      <c r="K12" s="81">
        <f t="shared" si="2"/>
        <v>58</v>
      </c>
      <c r="L12" s="80">
        <v>32.75</v>
      </c>
      <c r="M12" s="80">
        <v>17.5</v>
      </c>
      <c r="N12" s="80">
        <v>14.5</v>
      </c>
      <c r="O12" s="80">
        <v>0.5</v>
      </c>
      <c r="P12" s="81">
        <f t="shared" si="3"/>
        <v>64.25</v>
      </c>
      <c r="Q12" s="82"/>
      <c r="R12" s="83">
        <f t="shared" si="4"/>
        <v>64.25</v>
      </c>
      <c r="S12" s="84">
        <v>5</v>
      </c>
      <c r="T12" s="28"/>
      <c r="U12" s="31" t="s">
        <v>230</v>
      </c>
      <c r="V12" s="32" t="s">
        <v>243</v>
      </c>
    </row>
    <row r="13" spans="1:22" ht="14.25" customHeight="1">
      <c r="A13" s="61" t="str">
        <f t="shared" si="0"/>
        <v>A</v>
      </c>
      <c r="B13" s="31" t="s">
        <v>68</v>
      </c>
      <c r="C13" s="32" t="s">
        <v>238</v>
      </c>
      <c r="D13" s="227" t="str">
        <f t="shared" si="1"/>
        <v>ISAEVA Julia</v>
      </c>
      <c r="E13" s="78" t="s">
        <v>197</v>
      </c>
      <c r="F13" s="79"/>
      <c r="G13" s="80">
        <v>28.75</v>
      </c>
      <c r="H13" s="80">
        <v>15</v>
      </c>
      <c r="I13" s="80">
        <v>13</v>
      </c>
      <c r="J13" s="80">
        <v>1.5</v>
      </c>
      <c r="K13" s="81">
        <f t="shared" si="2"/>
        <v>55.25</v>
      </c>
      <c r="L13" s="80">
        <v>29.75</v>
      </c>
      <c r="M13" s="80">
        <v>16.5</v>
      </c>
      <c r="N13" s="80">
        <v>14.5</v>
      </c>
      <c r="O13" s="80">
        <v>0</v>
      </c>
      <c r="P13" s="81">
        <f t="shared" si="3"/>
        <v>60.75</v>
      </c>
      <c r="Q13" s="82"/>
      <c r="R13" s="83">
        <f t="shared" si="4"/>
        <v>60.75</v>
      </c>
      <c r="S13" s="84">
        <v>6</v>
      </c>
      <c r="T13" s="28"/>
      <c r="U13" s="31" t="s">
        <v>229</v>
      </c>
      <c r="V13" s="32" t="s">
        <v>241</v>
      </c>
    </row>
    <row r="14" spans="1:22" ht="14.25" customHeight="1">
      <c r="A14" s="61" t="str">
        <f t="shared" si="0"/>
        <v>Y</v>
      </c>
      <c r="B14" s="31" t="s">
        <v>66</v>
      </c>
      <c r="C14" s="32" t="s">
        <v>233</v>
      </c>
      <c r="D14" s="227" t="str">
        <f t="shared" si="1"/>
        <v>BABIY Angelika</v>
      </c>
      <c r="E14" s="78" t="s">
        <v>197</v>
      </c>
      <c r="F14" s="79"/>
      <c r="G14" s="80">
        <v>29.25</v>
      </c>
      <c r="H14" s="80">
        <v>14.25</v>
      </c>
      <c r="I14" s="80">
        <v>12.5</v>
      </c>
      <c r="J14" s="80">
        <v>1.5</v>
      </c>
      <c r="K14" s="81">
        <f t="shared" si="2"/>
        <v>54.5</v>
      </c>
      <c r="L14" s="80">
        <v>30.5</v>
      </c>
      <c r="M14" s="80">
        <v>17.25</v>
      </c>
      <c r="N14" s="80">
        <v>13</v>
      </c>
      <c r="O14" s="80">
        <v>2.5</v>
      </c>
      <c r="P14" s="81">
        <f t="shared" si="3"/>
        <v>58.25</v>
      </c>
      <c r="Q14" s="82"/>
      <c r="R14" s="83">
        <f t="shared" si="4"/>
        <v>58.25</v>
      </c>
      <c r="S14" s="84">
        <v>7</v>
      </c>
      <c r="T14" s="28"/>
      <c r="U14" s="31" t="s">
        <v>61</v>
      </c>
      <c r="V14" s="32" t="s">
        <v>240</v>
      </c>
    </row>
    <row r="15" spans="1:22" ht="14.25" customHeight="1">
      <c r="A15" s="61" t="str">
        <f t="shared" si="0"/>
        <v>E</v>
      </c>
      <c r="B15" s="31" t="s">
        <v>231</v>
      </c>
      <c r="C15" s="32" t="s">
        <v>244</v>
      </c>
      <c r="D15" s="227" t="str">
        <f t="shared" si="1"/>
        <v>VERONESE Sarah</v>
      </c>
      <c r="E15" s="78" t="s">
        <v>247</v>
      </c>
      <c r="F15" s="79"/>
      <c r="G15" s="80">
        <v>29</v>
      </c>
      <c r="H15" s="80">
        <v>16.25</v>
      </c>
      <c r="I15" s="80">
        <v>14.5</v>
      </c>
      <c r="J15" s="80">
        <v>3</v>
      </c>
      <c r="K15" s="81">
        <f t="shared" si="2"/>
        <v>56.75</v>
      </c>
      <c r="L15" s="80">
        <v>25.5</v>
      </c>
      <c r="M15" s="80">
        <v>16</v>
      </c>
      <c r="N15" s="80">
        <v>15</v>
      </c>
      <c r="O15" s="80">
        <v>4.5</v>
      </c>
      <c r="P15" s="81">
        <f t="shared" si="3"/>
        <v>52</v>
      </c>
      <c r="Q15" s="82"/>
      <c r="R15" s="83">
        <f t="shared" si="4"/>
        <v>56.75</v>
      </c>
      <c r="S15" s="84">
        <v>8</v>
      </c>
      <c r="T15" s="28"/>
      <c r="U15" s="31" t="s">
        <v>228</v>
      </c>
      <c r="V15" s="32" t="s">
        <v>239</v>
      </c>
    </row>
    <row r="16" spans="1:22" ht="14.25" customHeight="1">
      <c r="A16" s="61" t="str">
        <f t="shared" si="0"/>
        <v>I</v>
      </c>
      <c r="B16" s="31" t="s">
        <v>61</v>
      </c>
      <c r="C16" s="32" t="s">
        <v>240</v>
      </c>
      <c r="D16" s="227" t="str">
        <f t="shared" si="1"/>
        <v>LUALDI Chiara</v>
      </c>
      <c r="E16" s="78" t="s">
        <v>199</v>
      </c>
      <c r="F16" s="79"/>
      <c r="G16" s="80">
        <v>26</v>
      </c>
      <c r="H16" s="80">
        <v>13.75</v>
      </c>
      <c r="I16" s="80">
        <v>14</v>
      </c>
      <c r="J16" s="80">
        <v>1</v>
      </c>
      <c r="K16" s="81">
        <f t="shared" si="2"/>
        <v>52.75</v>
      </c>
      <c r="L16" s="80">
        <v>25.75</v>
      </c>
      <c r="M16" s="80">
        <v>13.75</v>
      </c>
      <c r="N16" s="80">
        <v>14</v>
      </c>
      <c r="O16" s="80">
        <v>1</v>
      </c>
      <c r="P16" s="81">
        <f t="shared" si="3"/>
        <v>52.5</v>
      </c>
      <c r="Q16" s="82"/>
      <c r="R16" s="83">
        <f t="shared" si="4"/>
        <v>52.75</v>
      </c>
      <c r="S16" s="84">
        <v>9</v>
      </c>
      <c r="T16" s="28"/>
      <c r="U16" s="31" t="s">
        <v>68</v>
      </c>
      <c r="V16" s="32" t="s">
        <v>238</v>
      </c>
    </row>
    <row r="17" spans="1:22" ht="14.25" customHeight="1">
      <c r="A17" s="61" t="str">
        <f t="shared" si="0"/>
        <v>C</v>
      </c>
      <c r="B17" s="31" t="s">
        <v>57</v>
      </c>
      <c r="C17" s="32" t="s">
        <v>234</v>
      </c>
      <c r="D17" s="227" t="str">
        <f t="shared" si="1"/>
        <v>BARLOCCO Sara</v>
      </c>
      <c r="E17" s="78" t="s">
        <v>199</v>
      </c>
      <c r="F17" s="79"/>
      <c r="G17" s="80">
        <v>23</v>
      </c>
      <c r="H17" s="80">
        <v>14</v>
      </c>
      <c r="I17" s="80">
        <v>12.5</v>
      </c>
      <c r="J17" s="80">
        <v>1</v>
      </c>
      <c r="K17" s="81">
        <f t="shared" si="2"/>
        <v>48.5</v>
      </c>
      <c r="L17" s="80">
        <v>22</v>
      </c>
      <c r="M17" s="80">
        <v>14.5</v>
      </c>
      <c r="N17" s="80">
        <v>12.5</v>
      </c>
      <c r="O17" s="80">
        <v>1</v>
      </c>
      <c r="P17" s="81">
        <f t="shared" si="3"/>
        <v>48</v>
      </c>
      <c r="Q17" s="82"/>
      <c r="R17" s="83">
        <f t="shared" si="4"/>
        <v>48.5</v>
      </c>
      <c r="S17" s="84">
        <v>10</v>
      </c>
      <c r="T17" s="28"/>
      <c r="U17" s="31" t="s">
        <v>59</v>
      </c>
      <c r="V17" s="32" t="s">
        <v>237</v>
      </c>
    </row>
    <row r="18" spans="1:22" ht="14.25" customHeight="1">
      <c r="A18" s="61" t="str">
        <f t="shared" si="0"/>
        <v>V</v>
      </c>
      <c r="B18" s="31" t="s">
        <v>229</v>
      </c>
      <c r="C18" s="32" t="s">
        <v>241</v>
      </c>
      <c r="D18" s="227" t="str">
        <f t="shared" si="1"/>
        <v>MASLOVA Natalia</v>
      </c>
      <c r="E18" s="78" t="s">
        <v>197</v>
      </c>
      <c r="F18" s="79"/>
      <c r="G18" s="80">
        <v>24.25</v>
      </c>
      <c r="H18" s="80">
        <v>13</v>
      </c>
      <c r="I18" s="80">
        <v>11</v>
      </c>
      <c r="J18" s="226">
        <v>1.5</v>
      </c>
      <c r="K18" s="81">
        <f t="shared" si="2"/>
        <v>46.75</v>
      </c>
      <c r="L18" s="80">
        <v>24.75</v>
      </c>
      <c r="M18" s="80">
        <v>13.25</v>
      </c>
      <c r="N18" s="80">
        <v>10.5</v>
      </c>
      <c r="O18" s="80">
        <v>1</v>
      </c>
      <c r="P18" s="81">
        <f t="shared" si="3"/>
        <v>47.5</v>
      </c>
      <c r="Q18" s="82"/>
      <c r="R18" s="83">
        <f t="shared" si="4"/>
        <v>47.5</v>
      </c>
      <c r="S18" s="84">
        <v>11</v>
      </c>
      <c r="T18" s="28"/>
      <c r="U18" s="31" t="s">
        <v>67</v>
      </c>
      <c r="V18" s="32" t="s">
        <v>236</v>
      </c>
    </row>
    <row r="19" spans="1:22" ht="14.25" customHeight="1">
      <c r="A19" s="61" t="str">
        <f t="shared" si="0"/>
        <v>T</v>
      </c>
      <c r="B19" s="31" t="s">
        <v>59</v>
      </c>
      <c r="C19" s="32" t="s">
        <v>237</v>
      </c>
      <c r="D19" s="227" t="str">
        <f t="shared" si="1"/>
        <v>HIVERT Chloé</v>
      </c>
      <c r="E19" s="78" t="s">
        <v>200</v>
      </c>
      <c r="F19" s="79"/>
      <c r="G19" s="80">
        <v>21</v>
      </c>
      <c r="H19" s="80">
        <v>15.5</v>
      </c>
      <c r="I19" s="80">
        <v>9</v>
      </c>
      <c r="J19" s="80">
        <v>2.5</v>
      </c>
      <c r="K19" s="81">
        <f t="shared" si="2"/>
        <v>43</v>
      </c>
      <c r="L19" s="80">
        <v>20.75</v>
      </c>
      <c r="M19" s="80">
        <v>13.5</v>
      </c>
      <c r="N19" s="80">
        <v>10.5</v>
      </c>
      <c r="O19" s="80">
        <v>5</v>
      </c>
      <c r="P19" s="81">
        <f t="shared" si="3"/>
        <v>39.75</v>
      </c>
      <c r="Q19" s="82"/>
      <c r="R19" s="83">
        <f t="shared" si="4"/>
        <v>43</v>
      </c>
      <c r="S19" s="84">
        <v>12</v>
      </c>
      <c r="T19" s="28"/>
      <c r="U19" s="31" t="s">
        <v>58</v>
      </c>
      <c r="V19" s="32" t="s">
        <v>235</v>
      </c>
    </row>
    <row r="20" spans="1:22" ht="14.25" customHeight="1">
      <c r="A20" s="61" t="str">
        <f t="shared" si="0"/>
        <v>T</v>
      </c>
      <c r="B20" s="31" t="s">
        <v>58</v>
      </c>
      <c r="C20" s="32" t="s">
        <v>235</v>
      </c>
      <c r="D20" s="227" t="str">
        <f t="shared" si="1"/>
        <v>BERT Alizée</v>
      </c>
      <c r="E20" s="78" t="s">
        <v>200</v>
      </c>
      <c r="F20" s="79"/>
      <c r="G20" s="80">
        <v>15.5</v>
      </c>
      <c r="H20" s="80">
        <v>12</v>
      </c>
      <c r="I20" s="80">
        <v>10.5</v>
      </c>
      <c r="J20" s="80">
        <v>0.5</v>
      </c>
      <c r="K20" s="81">
        <f t="shared" si="2"/>
        <v>37.5</v>
      </c>
      <c r="L20" s="80">
        <v>13.5</v>
      </c>
      <c r="M20" s="80">
        <v>10.25</v>
      </c>
      <c r="N20" s="80">
        <v>11.5</v>
      </c>
      <c r="O20" s="80">
        <v>1.5</v>
      </c>
      <c r="P20" s="81">
        <f t="shared" si="3"/>
        <v>33.75</v>
      </c>
      <c r="Q20" s="82"/>
      <c r="R20" s="83">
        <f t="shared" si="4"/>
        <v>37.5</v>
      </c>
      <c r="S20" s="84">
        <v>13</v>
      </c>
      <c r="T20" s="28"/>
      <c r="U20" s="31" t="s">
        <v>57</v>
      </c>
      <c r="V20" s="32" t="s">
        <v>234</v>
      </c>
    </row>
    <row r="21" spans="1:22" ht="14.25" customHeight="1">
      <c r="A21" s="61" t="str">
        <f t="shared" si="0"/>
        <v>D</v>
      </c>
      <c r="B21" s="31" t="s">
        <v>63</v>
      </c>
      <c r="C21" s="32" t="s">
        <v>242</v>
      </c>
      <c r="D21" s="227" t="str">
        <f t="shared" si="1"/>
        <v>PREVIDE MASSARA Marta</v>
      </c>
      <c r="E21" s="78" t="s">
        <v>199</v>
      </c>
      <c r="F21" s="79"/>
      <c r="G21" s="80">
        <v>14.25</v>
      </c>
      <c r="H21" s="80">
        <v>10.25</v>
      </c>
      <c r="I21" s="80">
        <v>6</v>
      </c>
      <c r="J21" s="80">
        <v>5</v>
      </c>
      <c r="K21" s="81">
        <f t="shared" si="2"/>
        <v>25.5</v>
      </c>
      <c r="L21" s="80">
        <v>17.75</v>
      </c>
      <c r="M21" s="80">
        <v>13.5</v>
      </c>
      <c r="N21" s="80">
        <v>10.25</v>
      </c>
      <c r="O21" s="80">
        <v>8.5</v>
      </c>
      <c r="P21" s="81">
        <f t="shared" si="3"/>
        <v>33</v>
      </c>
      <c r="Q21" s="82"/>
      <c r="R21" s="83">
        <f t="shared" si="4"/>
        <v>33</v>
      </c>
      <c r="S21" s="84">
        <v>14</v>
      </c>
      <c r="T21" s="28"/>
      <c r="U21" s="31" t="s">
        <v>66</v>
      </c>
      <c r="V21" s="32" t="s">
        <v>233</v>
      </c>
    </row>
    <row r="22" spans="1:20" ht="14.25" customHeight="1">
      <c r="A22" s="61">
        <f aca="true" t="shared" si="5" ref="A22:A48">RIGHT(LEFT(B22,$A$6),1)</f>
      </c>
      <c r="B22" s="31"/>
      <c r="C22" s="32"/>
      <c r="D22" s="77" t="e">
        <f t="shared" si="1"/>
        <v>#VALUE!</v>
      </c>
      <c r="E22" s="78"/>
      <c r="F22" s="79"/>
      <c r="G22" s="80"/>
      <c r="H22" s="80"/>
      <c r="I22" s="80"/>
      <c r="J22" s="80"/>
      <c r="K22" s="81">
        <f t="shared" si="2"/>
        <v>0</v>
      </c>
      <c r="L22" s="80"/>
      <c r="M22" s="80"/>
      <c r="N22" s="80"/>
      <c r="O22" s="80"/>
      <c r="P22" s="81">
        <f t="shared" si="3"/>
        <v>0</v>
      </c>
      <c r="Q22" s="82"/>
      <c r="R22" s="83">
        <f t="shared" si="4"/>
        <v>0</v>
      </c>
      <c r="S22" s="84">
        <v>15</v>
      </c>
      <c r="T22" s="28"/>
    </row>
    <row r="23" spans="1:20" ht="14.25" customHeight="1">
      <c r="A23" s="61">
        <f t="shared" si="5"/>
      </c>
      <c r="B23" s="31"/>
      <c r="C23" s="32"/>
      <c r="D23" s="77" t="e">
        <f t="shared" si="1"/>
        <v>#VALUE!</v>
      </c>
      <c r="E23" s="78"/>
      <c r="F23" s="79"/>
      <c r="G23" s="80"/>
      <c r="H23" s="80"/>
      <c r="I23" s="80"/>
      <c r="J23" s="80"/>
      <c r="K23" s="81">
        <f t="shared" si="2"/>
        <v>0</v>
      </c>
      <c r="L23" s="80"/>
      <c r="M23" s="80"/>
      <c r="N23" s="80"/>
      <c r="O23" s="80"/>
      <c r="P23" s="81">
        <f t="shared" si="3"/>
        <v>0</v>
      </c>
      <c r="Q23" s="82"/>
      <c r="R23" s="83">
        <f t="shared" si="4"/>
        <v>0</v>
      </c>
      <c r="S23" s="84">
        <v>16</v>
      </c>
      <c r="T23" s="28"/>
    </row>
    <row r="24" spans="1:20" ht="14.25" customHeight="1" hidden="1">
      <c r="A24" s="61">
        <f t="shared" si="5"/>
      </c>
      <c r="B24" s="31"/>
      <c r="C24" s="32"/>
      <c r="D24" s="77" t="e">
        <f t="shared" si="1"/>
        <v>#VALUE!</v>
      </c>
      <c r="E24" s="78"/>
      <c r="F24" s="79"/>
      <c r="G24" s="80"/>
      <c r="H24" s="80"/>
      <c r="I24" s="80"/>
      <c r="J24" s="80"/>
      <c r="K24" s="81">
        <f t="shared" si="2"/>
        <v>0</v>
      </c>
      <c r="L24" s="80"/>
      <c r="M24" s="80"/>
      <c r="N24" s="80"/>
      <c r="O24" s="80"/>
      <c r="P24" s="81">
        <f t="shared" si="3"/>
        <v>0</v>
      </c>
      <c r="Q24" s="82"/>
      <c r="R24" s="83">
        <f t="shared" si="4"/>
        <v>0</v>
      </c>
      <c r="S24" s="84">
        <v>17</v>
      </c>
      <c r="T24" s="28"/>
    </row>
    <row r="25" spans="1:20" ht="14.25" customHeight="1" hidden="1">
      <c r="A25" s="61">
        <f t="shared" si="5"/>
      </c>
      <c r="B25" s="31"/>
      <c r="C25" s="32"/>
      <c r="D25" s="77" t="e">
        <f t="shared" si="1"/>
        <v>#VALUE!</v>
      </c>
      <c r="E25" s="78"/>
      <c r="F25" s="79"/>
      <c r="G25" s="80"/>
      <c r="H25" s="80"/>
      <c r="I25" s="80"/>
      <c r="J25" s="80"/>
      <c r="K25" s="81">
        <f t="shared" si="2"/>
        <v>0</v>
      </c>
      <c r="L25" s="80"/>
      <c r="M25" s="80"/>
      <c r="N25" s="80"/>
      <c r="O25" s="80"/>
      <c r="P25" s="81">
        <f t="shared" si="3"/>
        <v>0</v>
      </c>
      <c r="Q25" s="82"/>
      <c r="R25" s="83">
        <f t="shared" si="4"/>
        <v>0</v>
      </c>
      <c r="S25" s="84">
        <v>18</v>
      </c>
      <c r="T25" s="28"/>
    </row>
    <row r="26" spans="1:20" ht="14.25" customHeight="1" hidden="1">
      <c r="A26" s="61">
        <f t="shared" si="5"/>
      </c>
      <c r="B26" s="31"/>
      <c r="C26" s="32"/>
      <c r="D26" s="77" t="e">
        <f aca="true" t="shared" si="6" ref="D26:D48">UPPER(B26)&amp;" "&amp;UPPER(LEFT(C26,1))&amp;LOWER(RIGHT(C26,LEN(C26)-1))</f>
        <v>#VALUE!</v>
      </c>
      <c r="E26" s="78"/>
      <c r="F26" s="79"/>
      <c r="G26" s="80"/>
      <c r="H26" s="80"/>
      <c r="I26" s="80"/>
      <c r="J26" s="80"/>
      <c r="K26" s="81">
        <f aca="true" t="shared" si="7" ref="K26:K48">G26+H26+I26-J26</f>
        <v>0</v>
      </c>
      <c r="L26" s="80"/>
      <c r="M26" s="80"/>
      <c r="N26" s="80"/>
      <c r="O26" s="80"/>
      <c r="P26" s="81">
        <f aca="true" t="shared" si="8" ref="P26:P48">L26+M26+N26-O26</f>
        <v>0</v>
      </c>
      <c r="Q26" s="82"/>
      <c r="R26" s="83">
        <f aca="true" t="shared" si="9" ref="R26:R48">MAX(P26,K26)</f>
        <v>0</v>
      </c>
      <c r="S26" s="84">
        <v>18</v>
      </c>
      <c r="T26" s="28"/>
    </row>
    <row r="27" spans="1:20" ht="14.25" customHeight="1" hidden="1">
      <c r="A27" s="61">
        <f t="shared" si="5"/>
      </c>
      <c r="B27" s="31"/>
      <c r="C27" s="32"/>
      <c r="D27" s="77" t="e">
        <f t="shared" si="6"/>
        <v>#VALUE!</v>
      </c>
      <c r="E27" s="78"/>
      <c r="F27" s="79"/>
      <c r="G27" s="80"/>
      <c r="H27" s="80"/>
      <c r="I27" s="80"/>
      <c r="J27" s="80"/>
      <c r="K27" s="81">
        <f t="shared" si="7"/>
        <v>0</v>
      </c>
      <c r="L27" s="80"/>
      <c r="M27" s="80"/>
      <c r="N27" s="80"/>
      <c r="O27" s="80"/>
      <c r="P27" s="81">
        <f t="shared" si="8"/>
        <v>0</v>
      </c>
      <c r="Q27" s="82"/>
      <c r="R27" s="83">
        <f t="shared" si="9"/>
        <v>0</v>
      </c>
      <c r="S27" s="84">
        <v>18</v>
      </c>
      <c r="T27" s="28"/>
    </row>
    <row r="28" spans="1:20" ht="14.25" customHeight="1" hidden="1">
      <c r="A28" s="61">
        <f t="shared" si="5"/>
      </c>
      <c r="B28" s="31"/>
      <c r="C28" s="32"/>
      <c r="D28" s="77" t="e">
        <f t="shared" si="6"/>
        <v>#VALUE!</v>
      </c>
      <c r="E28" s="78"/>
      <c r="F28" s="79"/>
      <c r="G28" s="80"/>
      <c r="H28" s="80"/>
      <c r="I28" s="80"/>
      <c r="J28" s="80"/>
      <c r="K28" s="81">
        <f t="shared" si="7"/>
        <v>0</v>
      </c>
      <c r="L28" s="80"/>
      <c r="M28" s="80"/>
      <c r="N28" s="80"/>
      <c r="O28" s="80"/>
      <c r="P28" s="81">
        <f t="shared" si="8"/>
        <v>0</v>
      </c>
      <c r="Q28" s="82"/>
      <c r="R28" s="83">
        <f t="shared" si="9"/>
        <v>0</v>
      </c>
      <c r="S28" s="84">
        <v>18</v>
      </c>
      <c r="T28" s="28"/>
    </row>
    <row r="29" spans="1:20" ht="14.25" customHeight="1" hidden="1">
      <c r="A29" s="61">
        <f t="shared" si="5"/>
      </c>
      <c r="B29" s="31"/>
      <c r="C29" s="32"/>
      <c r="D29" s="77" t="e">
        <f t="shared" si="6"/>
        <v>#VALUE!</v>
      </c>
      <c r="E29" s="78"/>
      <c r="F29" s="79"/>
      <c r="G29" s="80"/>
      <c r="H29" s="80"/>
      <c r="I29" s="80"/>
      <c r="J29" s="80"/>
      <c r="K29" s="81">
        <f t="shared" si="7"/>
        <v>0</v>
      </c>
      <c r="L29" s="80"/>
      <c r="M29" s="80"/>
      <c r="N29" s="80"/>
      <c r="O29" s="80"/>
      <c r="P29" s="81">
        <f t="shared" si="8"/>
        <v>0</v>
      </c>
      <c r="Q29" s="82"/>
      <c r="R29" s="83">
        <f t="shared" si="9"/>
        <v>0</v>
      </c>
      <c r="S29" s="84">
        <v>18</v>
      </c>
      <c r="T29" s="28"/>
    </row>
    <row r="30" spans="1:20" ht="14.25" customHeight="1" hidden="1">
      <c r="A30" s="61">
        <f t="shared" si="5"/>
      </c>
      <c r="B30" s="31"/>
      <c r="C30" s="32"/>
      <c r="D30" s="77" t="e">
        <f t="shared" si="6"/>
        <v>#VALUE!</v>
      </c>
      <c r="E30" s="78"/>
      <c r="F30" s="79"/>
      <c r="G30" s="80"/>
      <c r="H30" s="80"/>
      <c r="I30" s="80"/>
      <c r="J30" s="80"/>
      <c r="K30" s="81">
        <f t="shared" si="7"/>
        <v>0</v>
      </c>
      <c r="L30" s="80"/>
      <c r="M30" s="80"/>
      <c r="N30" s="80"/>
      <c r="O30" s="80"/>
      <c r="P30" s="81">
        <f t="shared" si="8"/>
        <v>0</v>
      </c>
      <c r="Q30" s="82"/>
      <c r="R30" s="83">
        <f t="shared" si="9"/>
        <v>0</v>
      </c>
      <c r="S30" s="84">
        <v>18</v>
      </c>
      <c r="T30" s="28"/>
    </row>
    <row r="31" spans="1:20" ht="14.25" customHeight="1" hidden="1">
      <c r="A31" s="61">
        <f t="shared" si="5"/>
      </c>
      <c r="B31" s="31"/>
      <c r="C31" s="32"/>
      <c r="D31" s="77" t="e">
        <f t="shared" si="6"/>
        <v>#VALUE!</v>
      </c>
      <c r="E31" s="78"/>
      <c r="F31" s="79"/>
      <c r="G31" s="80"/>
      <c r="H31" s="80"/>
      <c r="I31" s="80"/>
      <c r="J31" s="80"/>
      <c r="K31" s="81">
        <f t="shared" si="7"/>
        <v>0</v>
      </c>
      <c r="L31" s="80"/>
      <c r="M31" s="80"/>
      <c r="N31" s="80"/>
      <c r="O31" s="80"/>
      <c r="P31" s="81">
        <f t="shared" si="8"/>
        <v>0</v>
      </c>
      <c r="Q31" s="82"/>
      <c r="R31" s="83">
        <f t="shared" si="9"/>
        <v>0</v>
      </c>
      <c r="S31" s="84">
        <v>18</v>
      </c>
      <c r="T31" s="28"/>
    </row>
    <row r="32" spans="1:20" ht="14.25" customHeight="1" hidden="1">
      <c r="A32" s="61">
        <f t="shared" si="5"/>
      </c>
      <c r="B32" s="31"/>
      <c r="C32" s="32"/>
      <c r="D32" s="77" t="e">
        <f t="shared" si="6"/>
        <v>#VALUE!</v>
      </c>
      <c r="E32" s="78"/>
      <c r="F32" s="79"/>
      <c r="G32" s="80"/>
      <c r="H32" s="80"/>
      <c r="I32" s="80"/>
      <c r="J32" s="80"/>
      <c r="K32" s="81">
        <f t="shared" si="7"/>
        <v>0</v>
      </c>
      <c r="L32" s="80"/>
      <c r="M32" s="80"/>
      <c r="N32" s="80"/>
      <c r="O32" s="80"/>
      <c r="P32" s="81">
        <f t="shared" si="8"/>
        <v>0</v>
      </c>
      <c r="Q32" s="82"/>
      <c r="R32" s="83">
        <f t="shared" si="9"/>
        <v>0</v>
      </c>
      <c r="S32" s="84">
        <v>18</v>
      </c>
      <c r="T32" s="28"/>
    </row>
    <row r="33" spans="1:20" ht="14.25" customHeight="1" hidden="1">
      <c r="A33" s="61">
        <f t="shared" si="5"/>
      </c>
      <c r="B33" s="31"/>
      <c r="C33" s="32"/>
      <c r="D33" s="77" t="e">
        <f t="shared" si="6"/>
        <v>#VALUE!</v>
      </c>
      <c r="E33" s="78"/>
      <c r="F33" s="79"/>
      <c r="G33" s="80"/>
      <c r="H33" s="80"/>
      <c r="I33" s="80"/>
      <c r="J33" s="80"/>
      <c r="K33" s="81">
        <f t="shared" si="7"/>
        <v>0</v>
      </c>
      <c r="L33" s="80"/>
      <c r="M33" s="80"/>
      <c r="N33" s="80"/>
      <c r="O33" s="80"/>
      <c r="P33" s="81">
        <f t="shared" si="8"/>
        <v>0</v>
      </c>
      <c r="Q33" s="82"/>
      <c r="R33" s="83">
        <f t="shared" si="9"/>
        <v>0</v>
      </c>
      <c r="S33" s="84">
        <v>18</v>
      </c>
      <c r="T33" s="28"/>
    </row>
    <row r="34" spans="1:20" ht="14.25" customHeight="1" hidden="1">
      <c r="A34" s="61">
        <f t="shared" si="5"/>
      </c>
      <c r="B34" s="31"/>
      <c r="C34" s="32"/>
      <c r="D34" s="77" t="e">
        <f t="shared" si="6"/>
        <v>#VALUE!</v>
      </c>
      <c r="E34" s="78"/>
      <c r="F34" s="79"/>
      <c r="G34" s="80"/>
      <c r="H34" s="80"/>
      <c r="I34" s="80"/>
      <c r="J34" s="80"/>
      <c r="K34" s="81">
        <f t="shared" si="7"/>
        <v>0</v>
      </c>
      <c r="L34" s="80"/>
      <c r="M34" s="80"/>
      <c r="N34" s="80"/>
      <c r="O34" s="80"/>
      <c r="P34" s="81">
        <f t="shared" si="8"/>
        <v>0</v>
      </c>
      <c r="Q34" s="82"/>
      <c r="R34" s="83">
        <f t="shared" si="9"/>
        <v>0</v>
      </c>
      <c r="S34" s="84">
        <v>18</v>
      </c>
      <c r="T34" s="28"/>
    </row>
    <row r="35" spans="1:20" ht="14.25" customHeight="1" hidden="1">
      <c r="A35" s="61">
        <f t="shared" si="5"/>
      </c>
      <c r="B35" s="31"/>
      <c r="C35" s="32"/>
      <c r="D35" s="77" t="e">
        <f t="shared" si="6"/>
        <v>#VALUE!</v>
      </c>
      <c r="E35" s="78"/>
      <c r="F35" s="79"/>
      <c r="G35" s="80"/>
      <c r="H35" s="80"/>
      <c r="I35" s="80"/>
      <c r="J35" s="80"/>
      <c r="K35" s="81">
        <f t="shared" si="7"/>
        <v>0</v>
      </c>
      <c r="L35" s="80"/>
      <c r="M35" s="80"/>
      <c r="N35" s="80"/>
      <c r="O35" s="80"/>
      <c r="P35" s="81">
        <f t="shared" si="8"/>
        <v>0</v>
      </c>
      <c r="Q35" s="82"/>
      <c r="R35" s="83">
        <f t="shared" si="9"/>
        <v>0</v>
      </c>
      <c r="S35" s="84">
        <v>18</v>
      </c>
      <c r="T35" s="28"/>
    </row>
    <row r="36" spans="1:20" ht="14.25" customHeight="1" hidden="1">
      <c r="A36" s="61">
        <f t="shared" si="5"/>
      </c>
      <c r="B36" s="31"/>
      <c r="C36" s="32"/>
      <c r="D36" s="77" t="e">
        <f t="shared" si="6"/>
        <v>#VALUE!</v>
      </c>
      <c r="E36" s="78"/>
      <c r="F36" s="79"/>
      <c r="G36" s="80"/>
      <c r="H36" s="80"/>
      <c r="I36" s="80"/>
      <c r="J36" s="80"/>
      <c r="K36" s="81">
        <f t="shared" si="7"/>
        <v>0</v>
      </c>
      <c r="L36" s="80"/>
      <c r="M36" s="80"/>
      <c r="N36" s="80"/>
      <c r="O36" s="80"/>
      <c r="P36" s="81">
        <f t="shared" si="8"/>
        <v>0</v>
      </c>
      <c r="Q36" s="82"/>
      <c r="R36" s="83">
        <f t="shared" si="9"/>
        <v>0</v>
      </c>
      <c r="S36" s="84">
        <v>18</v>
      </c>
      <c r="T36" s="28"/>
    </row>
    <row r="37" spans="1:20" ht="14.25" customHeight="1" hidden="1">
      <c r="A37" s="61">
        <f t="shared" si="5"/>
      </c>
      <c r="B37" s="31"/>
      <c r="C37" s="32"/>
      <c r="D37" s="77" t="e">
        <f t="shared" si="6"/>
        <v>#VALUE!</v>
      </c>
      <c r="E37" s="78"/>
      <c r="F37" s="79"/>
      <c r="G37" s="80"/>
      <c r="H37" s="80"/>
      <c r="I37" s="80"/>
      <c r="J37" s="80"/>
      <c r="K37" s="81">
        <f t="shared" si="7"/>
        <v>0</v>
      </c>
      <c r="L37" s="80"/>
      <c r="M37" s="80"/>
      <c r="N37" s="80"/>
      <c r="O37" s="80"/>
      <c r="P37" s="81">
        <f t="shared" si="8"/>
        <v>0</v>
      </c>
      <c r="Q37" s="82"/>
      <c r="R37" s="83">
        <f t="shared" si="9"/>
        <v>0</v>
      </c>
      <c r="S37" s="84">
        <v>18</v>
      </c>
      <c r="T37" s="28"/>
    </row>
    <row r="38" spans="1:20" ht="14.25" customHeight="1" hidden="1">
      <c r="A38" s="61">
        <f t="shared" si="5"/>
      </c>
      <c r="B38" s="31"/>
      <c r="C38" s="32"/>
      <c r="D38" s="77" t="e">
        <f t="shared" si="6"/>
        <v>#VALUE!</v>
      </c>
      <c r="E38" s="78"/>
      <c r="F38" s="79"/>
      <c r="G38" s="80"/>
      <c r="H38" s="80"/>
      <c r="I38" s="80"/>
      <c r="J38" s="80"/>
      <c r="K38" s="81">
        <f t="shared" si="7"/>
        <v>0</v>
      </c>
      <c r="L38" s="80"/>
      <c r="M38" s="80"/>
      <c r="N38" s="80"/>
      <c r="O38" s="80"/>
      <c r="P38" s="81">
        <f t="shared" si="8"/>
        <v>0</v>
      </c>
      <c r="Q38" s="82"/>
      <c r="R38" s="83">
        <f t="shared" si="9"/>
        <v>0</v>
      </c>
      <c r="S38" s="84">
        <v>18</v>
      </c>
      <c r="T38" s="28"/>
    </row>
    <row r="39" spans="1:20" ht="14.25" customHeight="1" hidden="1">
      <c r="A39" s="61">
        <f t="shared" si="5"/>
      </c>
      <c r="B39" s="31"/>
      <c r="C39" s="32"/>
      <c r="D39" s="77" t="e">
        <f t="shared" si="6"/>
        <v>#VALUE!</v>
      </c>
      <c r="E39" s="78"/>
      <c r="F39" s="79"/>
      <c r="G39" s="80"/>
      <c r="H39" s="80"/>
      <c r="I39" s="80"/>
      <c r="J39" s="80"/>
      <c r="K39" s="81">
        <f t="shared" si="7"/>
        <v>0</v>
      </c>
      <c r="L39" s="80"/>
      <c r="M39" s="80"/>
      <c r="N39" s="80"/>
      <c r="O39" s="80"/>
      <c r="P39" s="81">
        <f t="shared" si="8"/>
        <v>0</v>
      </c>
      <c r="Q39" s="82"/>
      <c r="R39" s="83">
        <f t="shared" si="9"/>
        <v>0</v>
      </c>
      <c r="S39" s="84">
        <v>18</v>
      </c>
      <c r="T39" s="28"/>
    </row>
    <row r="40" spans="1:20" ht="14.25" customHeight="1" hidden="1">
      <c r="A40" s="61">
        <f t="shared" si="5"/>
      </c>
      <c r="B40" s="31"/>
      <c r="C40" s="32"/>
      <c r="D40" s="77" t="e">
        <f t="shared" si="6"/>
        <v>#VALUE!</v>
      </c>
      <c r="E40" s="78"/>
      <c r="F40" s="79"/>
      <c r="G40" s="80"/>
      <c r="H40" s="80"/>
      <c r="I40" s="80"/>
      <c r="J40" s="80"/>
      <c r="K40" s="81">
        <f t="shared" si="7"/>
        <v>0</v>
      </c>
      <c r="L40" s="80"/>
      <c r="M40" s="80"/>
      <c r="N40" s="80"/>
      <c r="O40" s="80"/>
      <c r="P40" s="81">
        <f t="shared" si="8"/>
        <v>0</v>
      </c>
      <c r="Q40" s="82"/>
      <c r="R40" s="83">
        <f t="shared" si="9"/>
        <v>0</v>
      </c>
      <c r="S40" s="84">
        <v>18</v>
      </c>
      <c r="T40" s="28"/>
    </row>
    <row r="41" spans="1:20" ht="14.25" customHeight="1" hidden="1">
      <c r="A41" s="61">
        <f t="shared" si="5"/>
      </c>
      <c r="B41" s="31"/>
      <c r="C41" s="32"/>
      <c r="D41" s="77" t="e">
        <f t="shared" si="6"/>
        <v>#VALUE!</v>
      </c>
      <c r="E41" s="78"/>
      <c r="F41" s="79"/>
      <c r="G41" s="80"/>
      <c r="H41" s="80"/>
      <c r="I41" s="80"/>
      <c r="J41" s="80"/>
      <c r="K41" s="81">
        <f t="shared" si="7"/>
        <v>0</v>
      </c>
      <c r="L41" s="80"/>
      <c r="M41" s="80"/>
      <c r="N41" s="80"/>
      <c r="O41" s="80"/>
      <c r="P41" s="81">
        <f t="shared" si="8"/>
        <v>0</v>
      </c>
      <c r="Q41" s="82"/>
      <c r="R41" s="83">
        <f t="shared" si="9"/>
        <v>0</v>
      </c>
      <c r="S41" s="84">
        <v>18</v>
      </c>
      <c r="T41" s="28"/>
    </row>
    <row r="42" spans="1:20" ht="14.25" customHeight="1" hidden="1">
      <c r="A42" s="61">
        <f t="shared" si="5"/>
      </c>
      <c r="B42" s="31"/>
      <c r="C42" s="32"/>
      <c r="D42" s="77" t="e">
        <f t="shared" si="6"/>
        <v>#VALUE!</v>
      </c>
      <c r="E42" s="78"/>
      <c r="F42" s="79"/>
      <c r="G42" s="80"/>
      <c r="H42" s="80"/>
      <c r="I42" s="80"/>
      <c r="J42" s="80"/>
      <c r="K42" s="81">
        <f t="shared" si="7"/>
        <v>0</v>
      </c>
      <c r="L42" s="80"/>
      <c r="M42" s="80"/>
      <c r="N42" s="80"/>
      <c r="O42" s="80"/>
      <c r="P42" s="81">
        <f t="shared" si="8"/>
        <v>0</v>
      </c>
      <c r="Q42" s="82"/>
      <c r="R42" s="83">
        <f t="shared" si="9"/>
        <v>0</v>
      </c>
      <c r="S42" s="84">
        <v>18</v>
      </c>
      <c r="T42" s="28"/>
    </row>
    <row r="43" spans="1:20" ht="14.25" customHeight="1" hidden="1">
      <c r="A43" s="61">
        <f t="shared" si="5"/>
      </c>
      <c r="B43" s="31"/>
      <c r="C43" s="32"/>
      <c r="D43" s="77" t="e">
        <f t="shared" si="6"/>
        <v>#VALUE!</v>
      </c>
      <c r="E43" s="78"/>
      <c r="F43" s="79"/>
      <c r="G43" s="80"/>
      <c r="H43" s="80"/>
      <c r="I43" s="80"/>
      <c r="J43" s="80"/>
      <c r="K43" s="81">
        <f t="shared" si="7"/>
        <v>0</v>
      </c>
      <c r="L43" s="80"/>
      <c r="M43" s="80"/>
      <c r="N43" s="80"/>
      <c r="O43" s="80"/>
      <c r="P43" s="81">
        <f t="shared" si="8"/>
        <v>0</v>
      </c>
      <c r="Q43" s="82"/>
      <c r="R43" s="83">
        <f t="shared" si="9"/>
        <v>0</v>
      </c>
      <c r="S43" s="84">
        <v>18</v>
      </c>
      <c r="T43" s="28"/>
    </row>
    <row r="44" spans="1:20" ht="14.25" customHeight="1" hidden="1">
      <c r="A44" s="61">
        <f t="shared" si="5"/>
      </c>
      <c r="B44" s="31"/>
      <c r="C44" s="32"/>
      <c r="D44" s="77" t="e">
        <f t="shared" si="6"/>
        <v>#VALUE!</v>
      </c>
      <c r="E44" s="78"/>
      <c r="F44" s="79"/>
      <c r="G44" s="80"/>
      <c r="H44" s="80"/>
      <c r="I44" s="80"/>
      <c r="J44" s="80"/>
      <c r="K44" s="81">
        <f t="shared" si="7"/>
        <v>0</v>
      </c>
      <c r="L44" s="80"/>
      <c r="M44" s="80"/>
      <c r="N44" s="80"/>
      <c r="O44" s="80"/>
      <c r="P44" s="81">
        <f t="shared" si="8"/>
        <v>0</v>
      </c>
      <c r="Q44" s="82"/>
      <c r="R44" s="83">
        <f t="shared" si="9"/>
        <v>0</v>
      </c>
      <c r="S44" s="84">
        <v>18</v>
      </c>
      <c r="T44" s="28"/>
    </row>
    <row r="45" spans="1:20" ht="14.25" customHeight="1" hidden="1">
      <c r="A45" s="61">
        <f t="shared" si="5"/>
      </c>
      <c r="B45" s="31"/>
      <c r="C45" s="32"/>
      <c r="D45" s="77" t="e">
        <f t="shared" si="6"/>
        <v>#VALUE!</v>
      </c>
      <c r="E45" s="78"/>
      <c r="F45" s="79"/>
      <c r="G45" s="80"/>
      <c r="H45" s="80"/>
      <c r="I45" s="80"/>
      <c r="J45" s="80"/>
      <c r="K45" s="81">
        <f t="shared" si="7"/>
        <v>0</v>
      </c>
      <c r="L45" s="80"/>
      <c r="M45" s="80"/>
      <c r="N45" s="80"/>
      <c r="O45" s="80"/>
      <c r="P45" s="81">
        <f t="shared" si="8"/>
        <v>0</v>
      </c>
      <c r="Q45" s="82"/>
      <c r="R45" s="83">
        <f t="shared" si="9"/>
        <v>0</v>
      </c>
      <c r="S45" s="84">
        <v>18</v>
      </c>
      <c r="T45" s="28"/>
    </row>
    <row r="46" spans="1:20" ht="14.25" customHeight="1" hidden="1">
      <c r="A46" s="61">
        <f t="shared" si="5"/>
      </c>
      <c r="B46" s="31"/>
      <c r="C46" s="32"/>
      <c r="D46" s="77" t="e">
        <f t="shared" si="6"/>
        <v>#VALUE!</v>
      </c>
      <c r="E46" s="78"/>
      <c r="F46" s="79"/>
      <c r="G46" s="80"/>
      <c r="H46" s="80"/>
      <c r="I46" s="80"/>
      <c r="J46" s="80"/>
      <c r="K46" s="81">
        <f t="shared" si="7"/>
        <v>0</v>
      </c>
      <c r="L46" s="80"/>
      <c r="M46" s="80"/>
      <c r="N46" s="80"/>
      <c r="O46" s="80"/>
      <c r="P46" s="81">
        <f t="shared" si="8"/>
        <v>0</v>
      </c>
      <c r="Q46" s="82"/>
      <c r="R46" s="83">
        <f t="shared" si="9"/>
        <v>0</v>
      </c>
      <c r="S46" s="84">
        <v>18</v>
      </c>
      <c r="T46" s="28"/>
    </row>
    <row r="47" spans="1:20" ht="14.25" customHeight="1" hidden="1">
      <c r="A47" s="61">
        <f t="shared" si="5"/>
      </c>
      <c r="B47" s="31"/>
      <c r="C47" s="32"/>
      <c r="D47" s="77" t="e">
        <f t="shared" si="6"/>
        <v>#VALUE!</v>
      </c>
      <c r="E47" s="78"/>
      <c r="F47" s="79"/>
      <c r="G47" s="80"/>
      <c r="H47" s="80"/>
      <c r="I47" s="80"/>
      <c r="J47" s="80"/>
      <c r="K47" s="81">
        <f t="shared" si="7"/>
        <v>0</v>
      </c>
      <c r="L47" s="80"/>
      <c r="M47" s="80"/>
      <c r="N47" s="80"/>
      <c r="O47" s="80"/>
      <c r="P47" s="81">
        <f t="shared" si="8"/>
        <v>0</v>
      </c>
      <c r="Q47" s="82"/>
      <c r="R47" s="83">
        <f t="shared" si="9"/>
        <v>0</v>
      </c>
      <c r="S47" s="84">
        <v>18</v>
      </c>
      <c r="T47" s="28"/>
    </row>
    <row r="48" spans="1:20" ht="14.25" customHeight="1" hidden="1">
      <c r="A48" s="61">
        <f t="shared" si="5"/>
      </c>
      <c r="B48" s="31"/>
      <c r="C48" s="32"/>
      <c r="D48" s="77" t="e">
        <f t="shared" si="6"/>
        <v>#VALUE!</v>
      </c>
      <c r="E48" s="78"/>
      <c r="F48" s="79"/>
      <c r="G48" s="80"/>
      <c r="H48" s="80"/>
      <c r="I48" s="80"/>
      <c r="J48" s="80"/>
      <c r="K48" s="81">
        <f t="shared" si="7"/>
        <v>0</v>
      </c>
      <c r="L48" s="80"/>
      <c r="M48" s="80"/>
      <c r="N48" s="80"/>
      <c r="O48" s="80"/>
      <c r="P48" s="81">
        <f t="shared" si="8"/>
        <v>0</v>
      </c>
      <c r="Q48" s="82"/>
      <c r="R48" s="83">
        <f t="shared" si="9"/>
        <v>0</v>
      </c>
      <c r="S48" s="84">
        <v>18</v>
      </c>
      <c r="T48" s="28"/>
    </row>
    <row r="49" spans="2:20" ht="12.75" customHeight="1" hidden="1">
      <c r="B49" s="78"/>
      <c r="C49" s="78"/>
      <c r="D49" s="77" t="e">
        <f aca="true" t="shared" si="10" ref="D49:D58">UPPER(B49)&amp;" "&amp;UPPER(LEFT(C49,1))&amp;LOWER(RIGHT(C49,LEN(C49)-1))</f>
        <v>#VALUE!</v>
      </c>
      <c r="E49" s="78"/>
      <c r="F49" s="79"/>
      <c r="G49" s="80"/>
      <c r="H49" s="80"/>
      <c r="I49" s="80"/>
      <c r="J49" s="80"/>
      <c r="K49" s="81">
        <f aca="true" t="shared" si="11" ref="K49:K58">G49+H49+I49-J49</f>
        <v>0</v>
      </c>
      <c r="L49" s="80"/>
      <c r="M49" s="80"/>
      <c r="N49" s="80"/>
      <c r="O49" s="80"/>
      <c r="P49" s="81">
        <f aca="true" t="shared" si="12" ref="P49:P58">L49+M49+N49-O49</f>
        <v>0</v>
      </c>
      <c r="Q49" s="82"/>
      <c r="R49" s="83">
        <f aca="true" t="shared" si="13" ref="R49:R58">MAX(P49,K49)</f>
        <v>0</v>
      </c>
      <c r="S49" s="84">
        <v>22</v>
      </c>
      <c r="T49" s="28"/>
    </row>
    <row r="50" spans="2:20" ht="12.75" customHeight="1" hidden="1">
      <c r="B50" s="78"/>
      <c r="C50" s="78"/>
      <c r="D50" s="77" t="e">
        <f t="shared" si="10"/>
        <v>#VALUE!</v>
      </c>
      <c r="E50" s="78"/>
      <c r="F50" s="79"/>
      <c r="G50" s="80"/>
      <c r="H50" s="80"/>
      <c r="I50" s="80"/>
      <c r="J50" s="80"/>
      <c r="K50" s="81">
        <f t="shared" si="11"/>
        <v>0</v>
      </c>
      <c r="L50" s="80"/>
      <c r="M50" s="80"/>
      <c r="N50" s="80"/>
      <c r="O50" s="80"/>
      <c r="P50" s="81">
        <f t="shared" si="12"/>
        <v>0</v>
      </c>
      <c r="Q50" s="82"/>
      <c r="R50" s="83">
        <f t="shared" si="13"/>
        <v>0</v>
      </c>
      <c r="S50" s="84">
        <v>23</v>
      </c>
      <c r="T50" s="28"/>
    </row>
    <row r="51" spans="2:20" ht="12.75" customHeight="1" hidden="1">
      <c r="B51" s="78"/>
      <c r="C51" s="78"/>
      <c r="D51" s="77" t="e">
        <f t="shared" si="10"/>
        <v>#VALUE!</v>
      </c>
      <c r="E51" s="78"/>
      <c r="F51" s="79"/>
      <c r="G51" s="80"/>
      <c r="H51" s="80"/>
      <c r="I51" s="80"/>
      <c r="J51" s="80"/>
      <c r="K51" s="81">
        <f t="shared" si="11"/>
        <v>0</v>
      </c>
      <c r="L51" s="80"/>
      <c r="M51" s="80"/>
      <c r="N51" s="80"/>
      <c r="O51" s="80"/>
      <c r="P51" s="81">
        <f t="shared" si="12"/>
        <v>0</v>
      </c>
      <c r="Q51" s="82"/>
      <c r="R51" s="83">
        <f t="shared" si="13"/>
        <v>0</v>
      </c>
      <c r="S51" s="84">
        <v>24</v>
      </c>
      <c r="T51" s="28"/>
    </row>
    <row r="52" spans="2:20" ht="12.75" customHeight="1" hidden="1">
      <c r="B52" s="78"/>
      <c r="C52" s="78"/>
      <c r="D52" s="77" t="e">
        <f t="shared" si="10"/>
        <v>#VALUE!</v>
      </c>
      <c r="E52" s="78"/>
      <c r="F52" s="79"/>
      <c r="G52" s="80"/>
      <c r="H52" s="80"/>
      <c r="I52" s="80"/>
      <c r="J52" s="80"/>
      <c r="K52" s="81">
        <f t="shared" si="11"/>
        <v>0</v>
      </c>
      <c r="L52" s="80"/>
      <c r="M52" s="80"/>
      <c r="N52" s="80"/>
      <c r="O52" s="80"/>
      <c r="P52" s="81">
        <f t="shared" si="12"/>
        <v>0</v>
      </c>
      <c r="Q52" s="82"/>
      <c r="R52" s="83">
        <f t="shared" si="13"/>
        <v>0</v>
      </c>
      <c r="S52" s="84">
        <v>25</v>
      </c>
      <c r="T52" s="28"/>
    </row>
    <row r="53" spans="2:20" ht="12.75" customHeight="1" hidden="1">
      <c r="B53" s="78"/>
      <c r="C53" s="78"/>
      <c r="D53" s="77" t="e">
        <f t="shared" si="10"/>
        <v>#VALUE!</v>
      </c>
      <c r="E53" s="78"/>
      <c r="F53" s="79"/>
      <c r="G53" s="80"/>
      <c r="H53" s="80"/>
      <c r="I53" s="80"/>
      <c r="J53" s="80"/>
      <c r="K53" s="81">
        <f t="shared" si="11"/>
        <v>0</v>
      </c>
      <c r="L53" s="80"/>
      <c r="M53" s="80"/>
      <c r="N53" s="80"/>
      <c r="O53" s="80"/>
      <c r="P53" s="81">
        <f t="shared" si="12"/>
        <v>0</v>
      </c>
      <c r="Q53" s="82"/>
      <c r="R53" s="83">
        <f t="shared" si="13"/>
        <v>0</v>
      </c>
      <c r="S53" s="84">
        <v>26</v>
      </c>
      <c r="T53" s="28"/>
    </row>
    <row r="54" spans="2:20" ht="12.75" customHeight="1" hidden="1">
      <c r="B54" s="78"/>
      <c r="C54" s="78"/>
      <c r="D54" s="77" t="e">
        <f t="shared" si="10"/>
        <v>#VALUE!</v>
      </c>
      <c r="E54" s="78"/>
      <c r="F54" s="79"/>
      <c r="G54" s="80"/>
      <c r="H54" s="80"/>
      <c r="I54" s="80"/>
      <c r="J54" s="80"/>
      <c r="K54" s="81">
        <f t="shared" si="11"/>
        <v>0</v>
      </c>
      <c r="L54" s="80"/>
      <c r="M54" s="80"/>
      <c r="N54" s="80"/>
      <c r="O54" s="80"/>
      <c r="P54" s="81">
        <f t="shared" si="12"/>
        <v>0</v>
      </c>
      <c r="Q54" s="82"/>
      <c r="R54" s="83">
        <f t="shared" si="13"/>
        <v>0</v>
      </c>
      <c r="S54" s="84">
        <v>27</v>
      </c>
      <c r="T54" s="28"/>
    </row>
    <row r="55" spans="2:20" ht="12.75" customHeight="1" hidden="1">
      <c r="B55" s="78"/>
      <c r="C55" s="78"/>
      <c r="D55" s="77" t="e">
        <f t="shared" si="10"/>
        <v>#VALUE!</v>
      </c>
      <c r="E55" s="78"/>
      <c r="F55" s="79"/>
      <c r="G55" s="80"/>
      <c r="H55" s="80"/>
      <c r="I55" s="80"/>
      <c r="J55" s="80"/>
      <c r="K55" s="81">
        <f t="shared" si="11"/>
        <v>0</v>
      </c>
      <c r="L55" s="80"/>
      <c r="M55" s="80"/>
      <c r="N55" s="80"/>
      <c r="O55" s="80"/>
      <c r="P55" s="81">
        <f t="shared" si="12"/>
        <v>0</v>
      </c>
      <c r="Q55" s="82"/>
      <c r="R55" s="83">
        <f t="shared" si="13"/>
        <v>0</v>
      </c>
      <c r="S55" s="84">
        <v>28</v>
      </c>
      <c r="T55" s="28"/>
    </row>
    <row r="56" spans="2:20" ht="12.75" customHeight="1" hidden="1">
      <c r="B56" s="78"/>
      <c r="C56" s="78"/>
      <c r="D56" s="77" t="e">
        <f t="shared" si="10"/>
        <v>#VALUE!</v>
      </c>
      <c r="E56" s="78"/>
      <c r="F56" s="79"/>
      <c r="G56" s="80"/>
      <c r="H56" s="80"/>
      <c r="I56" s="80"/>
      <c r="J56" s="80"/>
      <c r="K56" s="81">
        <f t="shared" si="11"/>
        <v>0</v>
      </c>
      <c r="L56" s="80"/>
      <c r="M56" s="80"/>
      <c r="N56" s="80"/>
      <c r="O56" s="80"/>
      <c r="P56" s="81">
        <f t="shared" si="12"/>
        <v>0</v>
      </c>
      <c r="Q56" s="82"/>
      <c r="R56" s="83">
        <f t="shared" si="13"/>
        <v>0</v>
      </c>
      <c r="S56" s="84">
        <v>29</v>
      </c>
      <c r="T56" s="28"/>
    </row>
    <row r="57" spans="2:20" ht="12.75" customHeight="1" hidden="1">
      <c r="B57" s="78"/>
      <c r="C57" s="78"/>
      <c r="D57" s="77" t="e">
        <f t="shared" si="10"/>
        <v>#VALUE!</v>
      </c>
      <c r="E57" s="78"/>
      <c r="F57" s="79"/>
      <c r="G57" s="80"/>
      <c r="H57" s="80"/>
      <c r="I57" s="80"/>
      <c r="J57" s="80"/>
      <c r="K57" s="81">
        <f t="shared" si="11"/>
        <v>0</v>
      </c>
      <c r="L57" s="80"/>
      <c r="M57" s="80"/>
      <c r="N57" s="80"/>
      <c r="O57" s="80"/>
      <c r="P57" s="81">
        <f t="shared" si="12"/>
        <v>0</v>
      </c>
      <c r="Q57" s="82"/>
      <c r="R57" s="83">
        <f t="shared" si="13"/>
        <v>0</v>
      </c>
      <c r="S57" s="84">
        <v>30</v>
      </c>
      <c r="T57" s="28"/>
    </row>
    <row r="58" spans="2:20" ht="12.75" customHeight="1" hidden="1">
      <c r="B58" s="78"/>
      <c r="C58" s="78"/>
      <c r="D58" s="77" t="e">
        <f t="shared" si="10"/>
        <v>#VALUE!</v>
      </c>
      <c r="E58" s="78"/>
      <c r="F58" s="79"/>
      <c r="G58" s="80"/>
      <c r="H58" s="80"/>
      <c r="I58" s="80"/>
      <c r="J58" s="80"/>
      <c r="K58" s="81">
        <f t="shared" si="11"/>
        <v>0</v>
      </c>
      <c r="L58" s="80"/>
      <c r="M58" s="80"/>
      <c r="N58" s="80"/>
      <c r="O58" s="80"/>
      <c r="P58" s="81">
        <f t="shared" si="12"/>
        <v>0</v>
      </c>
      <c r="Q58" s="82"/>
      <c r="R58" s="83">
        <f t="shared" si="13"/>
        <v>0</v>
      </c>
      <c r="S58" s="84">
        <v>31</v>
      </c>
      <c r="T58" s="28"/>
    </row>
    <row r="59" spans="2:21" ht="22.5" customHeight="1">
      <c r="B59" s="76" t="s">
        <v>153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85"/>
      <c r="T59" s="28"/>
      <c r="U59" s="28" t="s">
        <v>69</v>
      </c>
    </row>
    <row r="60" spans="1:22" ht="14.25" customHeight="1">
      <c r="A60" s="61" t="str">
        <f aca="true" t="shared" si="14" ref="A60:A85">RIGHT(LEFT(B60,$A$6),1)</f>
        <v>E</v>
      </c>
      <c r="B60" s="31" t="s">
        <v>191</v>
      </c>
      <c r="C60" s="32" t="s">
        <v>192</v>
      </c>
      <c r="D60" s="77" t="str">
        <f aca="true" t="shared" si="15" ref="D60:D92">UPPER(B60)&amp;" "&amp;UPPER(LEFT(C60,1))&amp;LOWER(RIGHT(C60,LEN(C60)-1))</f>
        <v>TESSIER Robin</v>
      </c>
      <c r="E60" s="32" t="s">
        <v>200</v>
      </c>
      <c r="F60" s="79"/>
      <c r="G60" s="80">
        <v>42.25</v>
      </c>
      <c r="H60" s="80">
        <v>21.25</v>
      </c>
      <c r="I60" s="80">
        <v>16</v>
      </c>
      <c r="J60" s="80">
        <v>1</v>
      </c>
      <c r="K60" s="81">
        <f aca="true" t="shared" si="16" ref="K60:K91">G60+H60+I60-J60</f>
        <v>78.5</v>
      </c>
      <c r="L60" s="80">
        <v>39.25</v>
      </c>
      <c r="M60" s="80">
        <v>20.75</v>
      </c>
      <c r="N60" s="80">
        <v>17</v>
      </c>
      <c r="O60" s="80">
        <v>0.5</v>
      </c>
      <c r="P60" s="81">
        <f aca="true" t="shared" si="17" ref="P60:P91">L60+M60+N60-O60</f>
        <v>76.5</v>
      </c>
      <c r="Q60" s="82"/>
      <c r="R60" s="83">
        <f aca="true" t="shared" si="18" ref="R60:R91">MAX(P60,K60)</f>
        <v>78.5</v>
      </c>
      <c r="S60" s="84">
        <v>1</v>
      </c>
      <c r="T60" s="28"/>
      <c r="U60" s="29" t="s">
        <v>48</v>
      </c>
      <c r="V60" s="30" t="s">
        <v>13</v>
      </c>
    </row>
    <row r="61" spans="1:22" ht="14.25" customHeight="1">
      <c r="A61" s="61" t="str">
        <f t="shared" si="14"/>
        <v>K</v>
      </c>
      <c r="B61" s="78" t="s">
        <v>195</v>
      </c>
      <c r="C61" s="78" t="s">
        <v>196</v>
      </c>
      <c r="D61" s="77" t="str">
        <f t="shared" si="15"/>
        <v>VUVANKHA Vincent</v>
      </c>
      <c r="E61" s="78" t="s">
        <v>200</v>
      </c>
      <c r="F61" s="79"/>
      <c r="G61" s="80">
        <v>39.5</v>
      </c>
      <c r="H61" s="80">
        <v>20.25</v>
      </c>
      <c r="I61" s="80">
        <v>14.5</v>
      </c>
      <c r="J61" s="80">
        <v>0.5</v>
      </c>
      <c r="K61" s="81">
        <f t="shared" si="16"/>
        <v>73.75</v>
      </c>
      <c r="L61" s="80">
        <v>42.75</v>
      </c>
      <c r="M61" s="80">
        <v>21.75</v>
      </c>
      <c r="N61" s="80">
        <v>14.5</v>
      </c>
      <c r="O61" s="80">
        <v>1</v>
      </c>
      <c r="P61" s="81">
        <f t="shared" si="17"/>
        <v>78</v>
      </c>
      <c r="Q61" s="82"/>
      <c r="R61" s="83">
        <f t="shared" si="18"/>
        <v>78</v>
      </c>
      <c r="S61" s="84">
        <v>2</v>
      </c>
      <c r="T61" s="28"/>
      <c r="U61" s="29" t="s">
        <v>179</v>
      </c>
      <c r="V61" s="30" t="s">
        <v>180</v>
      </c>
    </row>
    <row r="62" spans="1:22" ht="14.25" customHeight="1">
      <c r="A62" s="61" t="str">
        <f t="shared" si="14"/>
        <v>K</v>
      </c>
      <c r="B62" s="29" t="s">
        <v>53</v>
      </c>
      <c r="C62" s="30" t="s">
        <v>182</v>
      </c>
      <c r="D62" s="77" t="str">
        <f t="shared" si="15"/>
        <v>MILYOKHIN Dmitry</v>
      </c>
      <c r="E62" s="30" t="s">
        <v>197</v>
      </c>
      <c r="F62" s="79"/>
      <c r="G62" s="80">
        <v>36</v>
      </c>
      <c r="H62" s="80">
        <v>18.75</v>
      </c>
      <c r="I62" s="80">
        <v>18.5</v>
      </c>
      <c r="J62" s="80">
        <v>0.5</v>
      </c>
      <c r="K62" s="81">
        <f t="shared" si="16"/>
        <v>72.75</v>
      </c>
      <c r="L62" s="80">
        <v>35.75</v>
      </c>
      <c r="M62" s="80">
        <v>20.25</v>
      </c>
      <c r="N62" s="80">
        <v>19.5</v>
      </c>
      <c r="O62" s="80">
        <v>1</v>
      </c>
      <c r="P62" s="81">
        <f t="shared" si="17"/>
        <v>74.5</v>
      </c>
      <c r="Q62" s="82"/>
      <c r="R62" s="83">
        <f t="shared" si="18"/>
        <v>74.5</v>
      </c>
      <c r="S62" s="84">
        <v>3</v>
      </c>
      <c r="T62" s="28"/>
      <c r="U62" s="29" t="s">
        <v>50</v>
      </c>
      <c r="V62" s="30" t="s">
        <v>177</v>
      </c>
    </row>
    <row r="63" spans="1:22" ht="14.25" customHeight="1">
      <c r="A63" s="61" t="str">
        <f t="shared" si="14"/>
        <v>M</v>
      </c>
      <c r="B63" s="29" t="s">
        <v>18</v>
      </c>
      <c r="C63" s="30" t="s">
        <v>19</v>
      </c>
      <c r="D63" s="77" t="str">
        <f t="shared" si="15"/>
        <v>CHEREMETIEFF Igor</v>
      </c>
      <c r="E63" s="30" t="s">
        <v>200</v>
      </c>
      <c r="F63" s="79"/>
      <c r="G63" s="80">
        <v>35.25</v>
      </c>
      <c r="H63" s="80">
        <v>14.75</v>
      </c>
      <c r="I63" s="80">
        <v>15</v>
      </c>
      <c r="J63" s="80">
        <v>0.5</v>
      </c>
      <c r="K63" s="81">
        <f t="shared" si="16"/>
        <v>64.5</v>
      </c>
      <c r="L63" s="80">
        <v>40.5</v>
      </c>
      <c r="M63" s="80">
        <v>18</v>
      </c>
      <c r="N63" s="80">
        <v>15</v>
      </c>
      <c r="O63" s="80">
        <v>0</v>
      </c>
      <c r="P63" s="81">
        <f t="shared" si="17"/>
        <v>73.5</v>
      </c>
      <c r="Q63" s="82"/>
      <c r="R63" s="83">
        <f t="shared" si="18"/>
        <v>73.5</v>
      </c>
      <c r="S63" s="84">
        <v>4</v>
      </c>
      <c r="T63" s="28"/>
      <c r="U63" s="29" t="s">
        <v>173</v>
      </c>
      <c r="V63" s="30" t="s">
        <v>174</v>
      </c>
    </row>
    <row r="64" spans="1:22" ht="14.25" customHeight="1">
      <c r="A64" s="61" t="str">
        <f t="shared" si="14"/>
        <v>T</v>
      </c>
      <c r="B64" s="29" t="s">
        <v>173</v>
      </c>
      <c r="C64" s="30" t="s">
        <v>174</v>
      </c>
      <c r="D64" s="77" t="str">
        <f t="shared" si="15"/>
        <v>FORT Yohann</v>
      </c>
      <c r="E64" s="30" t="s">
        <v>200</v>
      </c>
      <c r="F64" s="79"/>
      <c r="G64" s="80">
        <v>37.5</v>
      </c>
      <c r="H64" s="80">
        <v>15.25</v>
      </c>
      <c r="I64" s="80">
        <v>15.5</v>
      </c>
      <c r="J64" s="80">
        <v>0.5</v>
      </c>
      <c r="K64" s="81">
        <f t="shared" si="16"/>
        <v>67.75</v>
      </c>
      <c r="L64" s="80">
        <v>36.5</v>
      </c>
      <c r="M64" s="80">
        <v>16.25</v>
      </c>
      <c r="N64" s="80">
        <v>16.5</v>
      </c>
      <c r="O64" s="80">
        <v>0</v>
      </c>
      <c r="P64" s="81">
        <f t="shared" si="17"/>
        <v>69.25</v>
      </c>
      <c r="Q64" s="82"/>
      <c r="R64" s="83">
        <f t="shared" si="18"/>
        <v>69.25</v>
      </c>
      <c r="S64" s="84">
        <v>5</v>
      </c>
      <c r="T64" s="28"/>
      <c r="U64" s="29" t="s">
        <v>14</v>
      </c>
      <c r="V64" s="30" t="s">
        <v>15</v>
      </c>
    </row>
    <row r="65" spans="1:22" ht="14.25" customHeight="1">
      <c r="A65" s="61" t="str">
        <f t="shared" si="14"/>
        <v>E</v>
      </c>
      <c r="B65" s="31" t="s">
        <v>54</v>
      </c>
      <c r="C65" s="32" t="s">
        <v>189</v>
      </c>
      <c r="D65" s="77" t="str">
        <f t="shared" si="15"/>
        <v>ROMANENKO Yasha</v>
      </c>
      <c r="E65" s="32" t="s">
        <v>46</v>
      </c>
      <c r="F65" s="79"/>
      <c r="G65" s="80">
        <v>38.5</v>
      </c>
      <c r="H65" s="80">
        <v>10.5</v>
      </c>
      <c r="I65" s="80">
        <v>12</v>
      </c>
      <c r="J65" s="80">
        <v>1.5</v>
      </c>
      <c r="K65" s="81">
        <f t="shared" si="16"/>
        <v>59.5</v>
      </c>
      <c r="L65" s="80">
        <v>39.75</v>
      </c>
      <c r="M65" s="80">
        <v>13.5</v>
      </c>
      <c r="N65" s="80">
        <v>14</v>
      </c>
      <c r="O65" s="80">
        <v>1.5</v>
      </c>
      <c r="P65" s="81">
        <f t="shared" si="17"/>
        <v>65.75</v>
      </c>
      <c r="Q65" s="82"/>
      <c r="R65" s="83">
        <f t="shared" si="18"/>
        <v>65.75</v>
      </c>
      <c r="S65" s="84">
        <v>6</v>
      </c>
      <c r="T65" s="28"/>
      <c r="U65" s="31" t="s">
        <v>55</v>
      </c>
      <c r="V65" s="32" t="s">
        <v>182</v>
      </c>
    </row>
    <row r="66" spans="1:22" ht="14.25" customHeight="1">
      <c r="A66" s="61" t="str">
        <f t="shared" si="14"/>
        <v>E</v>
      </c>
      <c r="B66" s="31" t="s">
        <v>193</v>
      </c>
      <c r="C66" s="32" t="s">
        <v>194</v>
      </c>
      <c r="D66" s="77" t="str">
        <f t="shared" si="15"/>
        <v>ULIVIERI Luca</v>
      </c>
      <c r="E66" s="32" t="s">
        <v>199</v>
      </c>
      <c r="F66" s="79"/>
      <c r="G66" s="80">
        <v>31.5</v>
      </c>
      <c r="H66" s="80">
        <v>16.25</v>
      </c>
      <c r="I66" s="80">
        <v>15</v>
      </c>
      <c r="J66" s="80">
        <v>2.5</v>
      </c>
      <c r="K66" s="81">
        <f t="shared" si="16"/>
        <v>60.25</v>
      </c>
      <c r="L66" s="80">
        <v>33.25</v>
      </c>
      <c r="M66" s="80">
        <v>17.5</v>
      </c>
      <c r="N66" s="80">
        <v>15</v>
      </c>
      <c r="O66" s="80">
        <v>0</v>
      </c>
      <c r="P66" s="81">
        <f t="shared" si="17"/>
        <v>65.75</v>
      </c>
      <c r="Q66" s="82"/>
      <c r="R66" s="83">
        <f t="shared" si="18"/>
        <v>65.75</v>
      </c>
      <c r="S66" s="84">
        <v>6</v>
      </c>
      <c r="T66" s="28"/>
      <c r="U66" s="29" t="s">
        <v>20</v>
      </c>
      <c r="V66" s="30" t="s">
        <v>171</v>
      </c>
    </row>
    <row r="67" spans="1:22" ht="14.25" customHeight="1">
      <c r="A67" s="61" t="str">
        <f t="shared" si="14"/>
        <v>R</v>
      </c>
      <c r="B67" s="29" t="s">
        <v>20</v>
      </c>
      <c r="C67" s="30" t="s">
        <v>171</v>
      </c>
      <c r="D67" s="77" t="str">
        <f t="shared" si="15"/>
        <v>FERRARI Tiziano</v>
      </c>
      <c r="E67" s="30" t="s">
        <v>43</v>
      </c>
      <c r="F67" s="79"/>
      <c r="G67" s="80">
        <v>28.5</v>
      </c>
      <c r="H67" s="80">
        <v>15.5</v>
      </c>
      <c r="I67" s="80">
        <v>16</v>
      </c>
      <c r="J67" s="80">
        <v>7</v>
      </c>
      <c r="K67" s="81">
        <f t="shared" si="16"/>
        <v>53</v>
      </c>
      <c r="L67" s="80">
        <v>31.75</v>
      </c>
      <c r="M67" s="80">
        <v>17.25</v>
      </c>
      <c r="N67" s="80">
        <v>16</v>
      </c>
      <c r="O67" s="80">
        <v>0.5</v>
      </c>
      <c r="P67" s="81">
        <f t="shared" si="17"/>
        <v>64.5</v>
      </c>
      <c r="Q67" s="82"/>
      <c r="R67" s="83">
        <f t="shared" si="18"/>
        <v>64.5</v>
      </c>
      <c r="S67" s="84">
        <v>8</v>
      </c>
      <c r="T67" s="28"/>
      <c r="U67" s="29" t="s">
        <v>183</v>
      </c>
      <c r="V67" s="30" t="s">
        <v>184</v>
      </c>
    </row>
    <row r="68" spans="1:22" ht="14.25" customHeight="1">
      <c r="A68" s="61" t="str">
        <f t="shared" si="14"/>
        <v>R</v>
      </c>
      <c r="B68" s="31" t="s">
        <v>55</v>
      </c>
      <c r="C68" s="32" t="s">
        <v>182</v>
      </c>
      <c r="D68" s="77" t="str">
        <f t="shared" si="15"/>
        <v>SHEVARUTIN Dmitry</v>
      </c>
      <c r="E68" s="32" t="s">
        <v>197</v>
      </c>
      <c r="F68" s="79"/>
      <c r="G68" s="80">
        <v>38.5</v>
      </c>
      <c r="H68" s="80">
        <v>12.5</v>
      </c>
      <c r="I68" s="80">
        <v>12</v>
      </c>
      <c r="J68" s="80">
        <v>2.5</v>
      </c>
      <c r="K68" s="81">
        <f t="shared" si="16"/>
        <v>60.5</v>
      </c>
      <c r="L68" s="80">
        <v>34</v>
      </c>
      <c r="M68" s="80">
        <v>15.75</v>
      </c>
      <c r="N68" s="80">
        <v>14.5</v>
      </c>
      <c r="O68" s="80">
        <v>0.5</v>
      </c>
      <c r="P68" s="81">
        <f t="shared" si="17"/>
        <v>63.75</v>
      </c>
      <c r="Q68" s="82"/>
      <c r="R68" s="83">
        <f t="shared" si="18"/>
        <v>63.75</v>
      </c>
      <c r="S68" s="84">
        <v>9</v>
      </c>
      <c r="T68" s="28"/>
      <c r="U68" s="31" t="s">
        <v>187</v>
      </c>
      <c r="V68" s="32" t="s">
        <v>188</v>
      </c>
    </row>
    <row r="69" spans="1:22" ht="14.25" customHeight="1">
      <c r="A69" s="61" t="str">
        <f t="shared" si="14"/>
        <v>K</v>
      </c>
      <c r="B69" s="29" t="s">
        <v>51</v>
      </c>
      <c r="C69" s="30" t="s">
        <v>178</v>
      </c>
      <c r="D69" s="77" t="str">
        <f t="shared" si="15"/>
        <v>KOROTKIH Dmitriy</v>
      </c>
      <c r="E69" s="30" t="s">
        <v>197</v>
      </c>
      <c r="F69" s="79"/>
      <c r="G69" s="80">
        <v>28</v>
      </c>
      <c r="H69" s="80">
        <v>15.25</v>
      </c>
      <c r="I69" s="80">
        <v>16.5</v>
      </c>
      <c r="J69" s="80">
        <v>2</v>
      </c>
      <c r="K69" s="81">
        <f t="shared" si="16"/>
        <v>57.75</v>
      </c>
      <c r="L69" s="80">
        <v>29.5</v>
      </c>
      <c r="M69" s="80">
        <v>16.25</v>
      </c>
      <c r="N69" s="80">
        <v>16.5</v>
      </c>
      <c r="O69" s="80">
        <v>1</v>
      </c>
      <c r="P69" s="81">
        <f t="shared" si="17"/>
        <v>61.25</v>
      </c>
      <c r="Q69" s="82"/>
      <c r="R69" s="83">
        <f t="shared" si="18"/>
        <v>61.25</v>
      </c>
      <c r="S69" s="84">
        <v>10</v>
      </c>
      <c r="T69" s="28"/>
      <c r="U69" s="31" t="s">
        <v>185</v>
      </c>
      <c r="V69" s="32" t="s">
        <v>186</v>
      </c>
    </row>
    <row r="70" spans="1:22" ht="14.25" customHeight="1">
      <c r="A70" s="61" t="str">
        <f t="shared" si="14"/>
        <v>Z</v>
      </c>
      <c r="B70" s="29" t="s">
        <v>48</v>
      </c>
      <c r="C70" s="30" t="s">
        <v>13</v>
      </c>
      <c r="D70" s="77" t="str">
        <f t="shared" si="15"/>
        <v>BARBAZ Guillaume</v>
      </c>
      <c r="E70" s="30" t="s">
        <v>198</v>
      </c>
      <c r="F70" s="79"/>
      <c r="G70" s="80">
        <v>25.5</v>
      </c>
      <c r="H70" s="80">
        <v>15.75</v>
      </c>
      <c r="I70" s="80">
        <v>12.5</v>
      </c>
      <c r="J70" s="80">
        <v>1</v>
      </c>
      <c r="K70" s="81">
        <f t="shared" si="16"/>
        <v>52.75</v>
      </c>
      <c r="L70" s="80">
        <v>27.25</v>
      </c>
      <c r="M70" s="80">
        <v>18</v>
      </c>
      <c r="N70" s="80">
        <v>15</v>
      </c>
      <c r="O70" s="80">
        <v>0</v>
      </c>
      <c r="P70" s="81">
        <f t="shared" si="17"/>
        <v>60.25</v>
      </c>
      <c r="Q70" s="82"/>
      <c r="R70" s="83">
        <f t="shared" si="18"/>
        <v>60.25</v>
      </c>
      <c r="S70" s="84">
        <v>11</v>
      </c>
      <c r="T70" s="28"/>
      <c r="U70" s="29" t="s">
        <v>18</v>
      </c>
      <c r="V70" s="30" t="s">
        <v>19</v>
      </c>
    </row>
    <row r="71" spans="1:22" ht="14.25" customHeight="1">
      <c r="A71" s="61" t="str">
        <f t="shared" si="14"/>
        <v>I</v>
      </c>
      <c r="B71" s="31" t="s">
        <v>49</v>
      </c>
      <c r="C71" s="32" t="s">
        <v>172</v>
      </c>
      <c r="D71" s="77" t="str">
        <f t="shared" si="15"/>
        <v>FLINOIS Christophe</v>
      </c>
      <c r="E71" s="32" t="s">
        <v>200</v>
      </c>
      <c r="F71" s="79"/>
      <c r="G71" s="80">
        <v>29.75</v>
      </c>
      <c r="H71" s="80">
        <v>16.75</v>
      </c>
      <c r="I71" s="80">
        <v>11</v>
      </c>
      <c r="J71" s="80">
        <v>6.5</v>
      </c>
      <c r="K71" s="81">
        <f t="shared" si="16"/>
        <v>51</v>
      </c>
      <c r="L71" s="80">
        <v>30.75</v>
      </c>
      <c r="M71" s="80">
        <v>17.5</v>
      </c>
      <c r="N71" s="80">
        <v>12.5</v>
      </c>
      <c r="O71" s="80">
        <v>1.5</v>
      </c>
      <c r="P71" s="81">
        <f t="shared" si="17"/>
        <v>59.25</v>
      </c>
      <c r="Q71" s="82"/>
      <c r="R71" s="83">
        <f t="shared" si="18"/>
        <v>59.25</v>
      </c>
      <c r="S71" s="84">
        <v>12</v>
      </c>
      <c r="T71" s="28"/>
      <c r="U71" s="29" t="s">
        <v>51</v>
      </c>
      <c r="V71" s="30" t="s">
        <v>178</v>
      </c>
    </row>
    <row r="72" spans="1:22" ht="14.25" customHeight="1">
      <c r="A72" s="61" t="str">
        <f t="shared" si="14"/>
        <v>A</v>
      </c>
      <c r="B72" s="25" t="s">
        <v>56</v>
      </c>
      <c r="C72" s="26" t="s">
        <v>190</v>
      </c>
      <c r="D72" s="77" t="str">
        <f t="shared" si="15"/>
        <v>SHULHAN Alex</v>
      </c>
      <c r="E72" s="26" t="s">
        <v>46</v>
      </c>
      <c r="F72" s="79"/>
      <c r="G72" s="80">
        <v>33.75</v>
      </c>
      <c r="H72" s="80">
        <v>15</v>
      </c>
      <c r="I72" s="80">
        <v>14.5</v>
      </c>
      <c r="J72" s="80">
        <v>4</v>
      </c>
      <c r="K72" s="81">
        <f t="shared" si="16"/>
        <v>59.25</v>
      </c>
      <c r="L72" s="80">
        <v>27.25</v>
      </c>
      <c r="M72" s="80">
        <v>16.5</v>
      </c>
      <c r="N72" s="80">
        <v>13.5</v>
      </c>
      <c r="O72" s="80">
        <v>2.5</v>
      </c>
      <c r="P72" s="81">
        <f t="shared" si="17"/>
        <v>54.75</v>
      </c>
      <c r="Q72" s="82"/>
      <c r="R72" s="83">
        <f t="shared" si="18"/>
        <v>59.25</v>
      </c>
      <c r="S72" s="84">
        <v>12</v>
      </c>
      <c r="T72" s="28"/>
      <c r="U72" s="218" t="s">
        <v>195</v>
      </c>
      <c r="V72" s="218" t="s">
        <v>196</v>
      </c>
    </row>
    <row r="73" spans="1:22" ht="14.25" customHeight="1">
      <c r="A73" s="61" t="str">
        <f t="shared" si="14"/>
        <v>H</v>
      </c>
      <c r="B73" s="29" t="s">
        <v>52</v>
      </c>
      <c r="C73" s="30" t="s">
        <v>181</v>
      </c>
      <c r="D73" s="77" t="str">
        <f t="shared" si="15"/>
        <v>MELESHKEVICH Victor</v>
      </c>
      <c r="E73" s="30" t="s">
        <v>197</v>
      </c>
      <c r="F73" s="79"/>
      <c r="G73" s="80">
        <v>29.25</v>
      </c>
      <c r="H73" s="80">
        <v>15</v>
      </c>
      <c r="I73" s="80">
        <v>16</v>
      </c>
      <c r="J73" s="80">
        <v>4</v>
      </c>
      <c r="K73" s="81">
        <f t="shared" si="16"/>
        <v>56.25</v>
      </c>
      <c r="L73" s="80">
        <v>27.5</v>
      </c>
      <c r="M73" s="80">
        <v>17.25</v>
      </c>
      <c r="N73" s="80">
        <v>17.5</v>
      </c>
      <c r="O73" s="80">
        <v>4</v>
      </c>
      <c r="P73" s="81">
        <f t="shared" si="17"/>
        <v>58.25</v>
      </c>
      <c r="Q73" s="82"/>
      <c r="R73" s="83">
        <f t="shared" si="18"/>
        <v>58.25</v>
      </c>
      <c r="S73" s="84">
        <v>14</v>
      </c>
      <c r="T73" s="28"/>
      <c r="U73" s="29" t="s">
        <v>53</v>
      </c>
      <c r="V73" s="30" t="s">
        <v>182</v>
      </c>
    </row>
    <row r="74" spans="1:22" ht="14.25" customHeight="1">
      <c r="A74" s="61" t="str">
        <f t="shared" si="14"/>
        <v>E</v>
      </c>
      <c r="B74" s="29" t="s">
        <v>47</v>
      </c>
      <c r="C74" s="30" t="s">
        <v>12</v>
      </c>
      <c r="D74" s="77" t="str">
        <f t="shared" si="15"/>
        <v>ALEXEEV Yuriy</v>
      </c>
      <c r="E74" s="30" t="s">
        <v>197</v>
      </c>
      <c r="F74" s="79"/>
      <c r="G74" s="80">
        <v>29</v>
      </c>
      <c r="H74" s="80">
        <v>13</v>
      </c>
      <c r="I74" s="80">
        <v>13</v>
      </c>
      <c r="J74" s="80">
        <v>2</v>
      </c>
      <c r="K74" s="81">
        <f t="shared" si="16"/>
        <v>53</v>
      </c>
      <c r="L74" s="80">
        <v>32.75</v>
      </c>
      <c r="M74" s="80">
        <v>12</v>
      </c>
      <c r="N74" s="80">
        <v>13.5</v>
      </c>
      <c r="O74" s="80">
        <v>2.5</v>
      </c>
      <c r="P74" s="81">
        <f t="shared" si="17"/>
        <v>55.75</v>
      </c>
      <c r="Q74" s="82"/>
      <c r="R74" s="83">
        <f t="shared" si="18"/>
        <v>55.75</v>
      </c>
      <c r="S74" s="84">
        <v>15</v>
      </c>
      <c r="T74" s="28"/>
      <c r="U74" s="31" t="s">
        <v>49</v>
      </c>
      <c r="V74" s="32" t="s">
        <v>172</v>
      </c>
    </row>
    <row r="75" spans="1:22" ht="14.25" customHeight="1">
      <c r="A75" s="61" t="str">
        <f t="shared" si="14"/>
        <v>N</v>
      </c>
      <c r="B75" s="29" t="s">
        <v>175</v>
      </c>
      <c r="C75" s="30" t="s">
        <v>176</v>
      </c>
      <c r="D75" s="77" t="str">
        <f t="shared" si="15"/>
        <v>HERONNEAUX Richard</v>
      </c>
      <c r="E75" s="30" t="s">
        <v>44</v>
      </c>
      <c r="F75" s="79"/>
      <c r="G75" s="80">
        <v>25.5</v>
      </c>
      <c r="H75" s="80">
        <v>15.25</v>
      </c>
      <c r="I75" s="80">
        <v>15.5</v>
      </c>
      <c r="J75" s="80">
        <v>3</v>
      </c>
      <c r="K75" s="81">
        <f t="shared" si="16"/>
        <v>53.25</v>
      </c>
      <c r="L75" s="80">
        <v>25.5</v>
      </c>
      <c r="M75" s="80">
        <v>14.25</v>
      </c>
      <c r="N75" s="80">
        <v>15.5</v>
      </c>
      <c r="O75" s="80">
        <v>2.5</v>
      </c>
      <c r="P75" s="81">
        <f t="shared" si="17"/>
        <v>52.75</v>
      </c>
      <c r="Q75" s="82"/>
      <c r="R75" s="83">
        <f t="shared" si="18"/>
        <v>53.25</v>
      </c>
      <c r="S75" s="84">
        <v>16</v>
      </c>
      <c r="T75" s="28"/>
      <c r="U75" s="29" t="s">
        <v>52</v>
      </c>
      <c r="V75" s="30" t="s">
        <v>181</v>
      </c>
    </row>
    <row r="76" spans="1:22" ht="14.25" customHeight="1">
      <c r="A76" s="61" t="str">
        <f t="shared" si="14"/>
        <v>Y</v>
      </c>
      <c r="B76" s="29" t="s">
        <v>179</v>
      </c>
      <c r="C76" s="30" t="s">
        <v>180</v>
      </c>
      <c r="D76" s="77" t="str">
        <f t="shared" si="15"/>
        <v>LUXEY Clément</v>
      </c>
      <c r="E76" s="30" t="s">
        <v>200</v>
      </c>
      <c r="F76" s="79"/>
      <c r="G76" s="80">
        <v>25.5</v>
      </c>
      <c r="H76" s="80">
        <v>10.5</v>
      </c>
      <c r="I76" s="80">
        <v>13.5</v>
      </c>
      <c r="J76" s="80">
        <v>1.5</v>
      </c>
      <c r="K76" s="81">
        <f t="shared" si="16"/>
        <v>48</v>
      </c>
      <c r="L76" s="80">
        <v>29</v>
      </c>
      <c r="M76" s="80">
        <v>10.75</v>
      </c>
      <c r="N76" s="80">
        <v>13.5</v>
      </c>
      <c r="O76" s="80">
        <v>1</v>
      </c>
      <c r="P76" s="81">
        <f t="shared" si="17"/>
        <v>52.25</v>
      </c>
      <c r="Q76" s="82"/>
      <c r="R76" s="83">
        <f t="shared" si="18"/>
        <v>52.25</v>
      </c>
      <c r="S76" s="84">
        <v>17</v>
      </c>
      <c r="T76" s="28"/>
      <c r="U76" s="31" t="s">
        <v>54</v>
      </c>
      <c r="V76" s="32" t="s">
        <v>189</v>
      </c>
    </row>
    <row r="77" spans="1:22" ht="14.25" customHeight="1">
      <c r="A77" s="61" t="str">
        <f t="shared" si="14"/>
        <v>V</v>
      </c>
      <c r="B77" s="29" t="s">
        <v>50</v>
      </c>
      <c r="C77" s="30" t="s">
        <v>177</v>
      </c>
      <c r="D77" s="77" t="str">
        <f t="shared" si="15"/>
        <v>IGAEV Maxim</v>
      </c>
      <c r="E77" s="30" t="s">
        <v>197</v>
      </c>
      <c r="F77" s="79"/>
      <c r="G77" s="80">
        <v>28.5</v>
      </c>
      <c r="H77" s="80">
        <v>9.75</v>
      </c>
      <c r="I77" s="80">
        <v>12</v>
      </c>
      <c r="J77" s="80">
        <v>2.5</v>
      </c>
      <c r="K77" s="81">
        <f t="shared" si="16"/>
        <v>47.75</v>
      </c>
      <c r="L77" s="80">
        <v>26.25</v>
      </c>
      <c r="M77" s="80">
        <v>12.5</v>
      </c>
      <c r="N77" s="80">
        <v>14</v>
      </c>
      <c r="O77" s="80">
        <v>0.5</v>
      </c>
      <c r="P77" s="81">
        <f t="shared" si="17"/>
        <v>52.25</v>
      </c>
      <c r="Q77" s="82"/>
      <c r="R77" s="83">
        <f t="shared" si="18"/>
        <v>52.25</v>
      </c>
      <c r="S77" s="84">
        <v>17</v>
      </c>
      <c r="T77" s="28"/>
      <c r="U77" s="31" t="s">
        <v>193</v>
      </c>
      <c r="V77" s="32" t="s">
        <v>194</v>
      </c>
    </row>
    <row r="78" spans="1:22" ht="14.25" customHeight="1">
      <c r="A78" s="61" t="str">
        <f t="shared" si="14"/>
        <v>O</v>
      </c>
      <c r="B78" s="29" t="s">
        <v>183</v>
      </c>
      <c r="C78" s="30" t="s">
        <v>184</v>
      </c>
      <c r="D78" s="77" t="str">
        <f t="shared" si="15"/>
        <v>PAPARO Enrico</v>
      </c>
      <c r="E78" s="30" t="s">
        <v>199</v>
      </c>
      <c r="F78" s="79"/>
      <c r="G78" s="80">
        <v>27</v>
      </c>
      <c r="H78" s="80">
        <v>10.25</v>
      </c>
      <c r="I78" s="80">
        <v>14</v>
      </c>
      <c r="J78" s="80">
        <v>6.5</v>
      </c>
      <c r="K78" s="81">
        <f t="shared" si="16"/>
        <v>44.75</v>
      </c>
      <c r="L78" s="80">
        <v>26.75</v>
      </c>
      <c r="M78" s="80">
        <v>14.75</v>
      </c>
      <c r="N78" s="80">
        <v>13</v>
      </c>
      <c r="O78" s="80">
        <v>2.5</v>
      </c>
      <c r="P78" s="81">
        <f t="shared" si="17"/>
        <v>52</v>
      </c>
      <c r="Q78" s="82"/>
      <c r="R78" s="83">
        <f t="shared" si="18"/>
        <v>52</v>
      </c>
      <c r="S78" s="84">
        <v>19</v>
      </c>
      <c r="T78" s="28"/>
      <c r="U78" s="31" t="s">
        <v>191</v>
      </c>
      <c r="V78" s="32" t="s">
        <v>192</v>
      </c>
    </row>
    <row r="79" spans="1:22" ht="14.25" customHeight="1">
      <c r="A79" s="61" t="str">
        <f t="shared" si="14"/>
        <v>T</v>
      </c>
      <c r="B79" s="29" t="s">
        <v>14</v>
      </c>
      <c r="C79" s="30" t="s">
        <v>15</v>
      </c>
      <c r="D79" s="77" t="str">
        <f t="shared" si="15"/>
        <v>BELLOTTO Andrea</v>
      </c>
      <c r="E79" s="30" t="s">
        <v>199</v>
      </c>
      <c r="F79" s="79"/>
      <c r="G79" s="80">
        <v>31</v>
      </c>
      <c r="H79" s="80">
        <v>11.25</v>
      </c>
      <c r="I79" s="80">
        <v>13.5</v>
      </c>
      <c r="J79" s="80">
        <v>11</v>
      </c>
      <c r="K79" s="81">
        <f t="shared" si="16"/>
        <v>44.75</v>
      </c>
      <c r="L79" s="80">
        <v>30.5</v>
      </c>
      <c r="M79" s="80">
        <v>10.25</v>
      </c>
      <c r="N79" s="80">
        <v>14.5</v>
      </c>
      <c r="O79" s="80">
        <v>3.5</v>
      </c>
      <c r="P79" s="81">
        <f t="shared" si="17"/>
        <v>51.75</v>
      </c>
      <c r="Q79" s="82"/>
      <c r="R79" s="83">
        <f t="shared" si="18"/>
        <v>51.75</v>
      </c>
      <c r="S79" s="84">
        <v>20</v>
      </c>
      <c r="T79" s="28"/>
      <c r="U79" s="29" t="s">
        <v>47</v>
      </c>
      <c r="V79" s="30" t="s">
        <v>12</v>
      </c>
    </row>
    <row r="80" spans="1:22" ht="14.25" customHeight="1">
      <c r="A80" s="61" t="str">
        <f t="shared" si="14"/>
        <v>N</v>
      </c>
      <c r="B80" s="31" t="s">
        <v>185</v>
      </c>
      <c r="C80" s="32" t="s">
        <v>186</v>
      </c>
      <c r="D80" s="77" t="str">
        <f t="shared" si="15"/>
        <v>PIACENTINI Davide</v>
      </c>
      <c r="E80" s="32" t="s">
        <v>199</v>
      </c>
      <c r="F80" s="79"/>
      <c r="G80" s="80">
        <v>24.75</v>
      </c>
      <c r="H80" s="80">
        <v>13.75</v>
      </c>
      <c r="I80" s="80">
        <v>12.5</v>
      </c>
      <c r="J80" s="80">
        <v>1.5</v>
      </c>
      <c r="K80" s="81">
        <f t="shared" si="16"/>
        <v>49.5</v>
      </c>
      <c r="L80" s="80">
        <v>22.25</v>
      </c>
      <c r="M80" s="80">
        <v>12.5</v>
      </c>
      <c r="N80" s="80">
        <v>14</v>
      </c>
      <c r="O80" s="80">
        <v>2</v>
      </c>
      <c r="P80" s="81">
        <f t="shared" si="17"/>
        <v>46.75</v>
      </c>
      <c r="Q80" s="82"/>
      <c r="R80" s="83">
        <f t="shared" si="18"/>
        <v>49.5</v>
      </c>
      <c r="S80" s="84">
        <v>21</v>
      </c>
      <c r="T80" s="28"/>
      <c r="U80" s="29" t="s">
        <v>16</v>
      </c>
      <c r="V80" s="30" t="s">
        <v>17</v>
      </c>
    </row>
    <row r="81" spans="1:22" ht="14.25" customHeight="1">
      <c r="A81" s="61" t="str">
        <f t="shared" si="14"/>
        <v>E</v>
      </c>
      <c r="B81" s="29" t="s">
        <v>16</v>
      </c>
      <c r="C81" s="30" t="s">
        <v>17</v>
      </c>
      <c r="D81" s="77" t="str">
        <f t="shared" si="15"/>
        <v>CEBE Thomas</v>
      </c>
      <c r="E81" s="30" t="s">
        <v>200</v>
      </c>
      <c r="F81" s="79"/>
      <c r="G81" s="80">
        <v>26.25</v>
      </c>
      <c r="H81" s="80">
        <v>9.75</v>
      </c>
      <c r="I81" s="80">
        <v>11</v>
      </c>
      <c r="J81" s="80">
        <v>1.5</v>
      </c>
      <c r="K81" s="81">
        <f t="shared" si="16"/>
        <v>45.5</v>
      </c>
      <c r="L81" s="80">
        <v>23.25</v>
      </c>
      <c r="M81" s="80">
        <v>8.25</v>
      </c>
      <c r="N81" s="80">
        <v>10</v>
      </c>
      <c r="O81" s="80">
        <v>5</v>
      </c>
      <c r="P81" s="81">
        <f t="shared" si="17"/>
        <v>36.5</v>
      </c>
      <c r="Q81" s="82"/>
      <c r="R81" s="83">
        <f t="shared" si="18"/>
        <v>45.5</v>
      </c>
      <c r="S81" s="84">
        <v>22</v>
      </c>
      <c r="T81" s="28"/>
      <c r="U81" s="29" t="s">
        <v>56</v>
      </c>
      <c r="V81" s="30" t="s">
        <v>190</v>
      </c>
    </row>
    <row r="82" spans="1:22" ht="14.25" customHeight="1">
      <c r="A82" s="61" t="str">
        <f t="shared" si="14"/>
        <v>N</v>
      </c>
      <c r="B82" s="31" t="s">
        <v>187</v>
      </c>
      <c r="C82" s="32" t="s">
        <v>188</v>
      </c>
      <c r="D82" s="77" t="str">
        <f t="shared" si="15"/>
        <v>ROMAIN Loucas</v>
      </c>
      <c r="E82" s="32" t="s">
        <v>200</v>
      </c>
      <c r="F82" s="79"/>
      <c r="G82" s="80"/>
      <c r="H82" s="80"/>
      <c r="I82" s="80"/>
      <c r="J82" s="80"/>
      <c r="K82" s="81">
        <f t="shared" si="16"/>
        <v>0</v>
      </c>
      <c r="L82" s="80"/>
      <c r="M82" s="80"/>
      <c r="N82" s="80"/>
      <c r="O82" s="80"/>
      <c r="P82" s="81">
        <f t="shared" si="17"/>
        <v>0</v>
      </c>
      <c r="Q82" s="82"/>
      <c r="R82" s="83">
        <f t="shared" si="18"/>
        <v>0</v>
      </c>
      <c r="S82" s="84">
        <v>23</v>
      </c>
      <c r="T82" s="28"/>
      <c r="U82" s="29" t="s">
        <v>175</v>
      </c>
      <c r="V82" s="30" t="s">
        <v>176</v>
      </c>
    </row>
    <row r="83" spans="1:20" ht="14.25" customHeight="1">
      <c r="A83" s="61">
        <f t="shared" si="14"/>
      </c>
      <c r="B83" s="78"/>
      <c r="C83" s="78"/>
      <c r="D83" s="77" t="e">
        <f t="shared" si="15"/>
        <v>#VALUE!</v>
      </c>
      <c r="E83" s="78"/>
      <c r="F83" s="79"/>
      <c r="G83" s="80"/>
      <c r="H83" s="80"/>
      <c r="I83" s="80"/>
      <c r="J83" s="80"/>
      <c r="K83" s="81">
        <f t="shared" si="16"/>
        <v>0</v>
      </c>
      <c r="L83" s="80"/>
      <c r="M83" s="80"/>
      <c r="N83" s="80"/>
      <c r="O83" s="80"/>
      <c r="P83" s="81">
        <f t="shared" si="17"/>
        <v>0</v>
      </c>
      <c r="Q83" s="82"/>
      <c r="R83" s="83">
        <f t="shared" si="18"/>
        <v>0</v>
      </c>
      <c r="S83" s="84">
        <v>24</v>
      </c>
      <c r="T83" s="28"/>
    </row>
    <row r="84" spans="1:20" ht="14.25" customHeight="1">
      <c r="A84" s="61">
        <f t="shared" si="14"/>
      </c>
      <c r="B84" s="78"/>
      <c r="C84" s="78"/>
      <c r="D84" s="77" t="e">
        <f t="shared" si="15"/>
        <v>#VALUE!</v>
      </c>
      <c r="E84" s="78"/>
      <c r="F84" s="79"/>
      <c r="G84" s="80"/>
      <c r="H84" s="80"/>
      <c r="I84" s="80"/>
      <c r="J84" s="80"/>
      <c r="K84" s="81">
        <f t="shared" si="16"/>
        <v>0</v>
      </c>
      <c r="L84" s="80"/>
      <c r="M84" s="80"/>
      <c r="N84" s="80"/>
      <c r="O84" s="80"/>
      <c r="P84" s="81">
        <f t="shared" si="17"/>
        <v>0</v>
      </c>
      <c r="Q84" s="82"/>
      <c r="R84" s="83">
        <f t="shared" si="18"/>
        <v>0</v>
      </c>
      <c r="S84" s="84">
        <v>25</v>
      </c>
      <c r="T84" s="28"/>
    </row>
    <row r="85" spans="1:20" ht="14.25" customHeight="1">
      <c r="A85" s="61">
        <f t="shared" si="14"/>
      </c>
      <c r="B85" s="78"/>
      <c r="C85" s="78"/>
      <c r="D85" s="77" t="e">
        <f t="shared" si="15"/>
        <v>#VALUE!</v>
      </c>
      <c r="E85" s="78"/>
      <c r="F85" s="79"/>
      <c r="G85" s="80"/>
      <c r="H85" s="80"/>
      <c r="I85" s="80"/>
      <c r="J85" s="80"/>
      <c r="K85" s="81">
        <f t="shared" si="16"/>
        <v>0</v>
      </c>
      <c r="L85" s="80"/>
      <c r="M85" s="80"/>
      <c r="N85" s="80"/>
      <c r="O85" s="80"/>
      <c r="P85" s="81">
        <f t="shared" si="17"/>
        <v>0</v>
      </c>
      <c r="Q85" s="82"/>
      <c r="R85" s="83">
        <f t="shared" si="18"/>
        <v>0</v>
      </c>
      <c r="S85" s="84">
        <v>26</v>
      </c>
      <c r="T85" s="28"/>
    </row>
    <row r="86" spans="1:20" ht="14.25" customHeight="1">
      <c r="A86" s="61">
        <f aca="true" t="shared" si="19" ref="A86:A123">RIGHT(LEFT(B86,$A$6),1)</f>
      </c>
      <c r="B86" s="78"/>
      <c r="C86" s="78"/>
      <c r="D86" s="77" t="e">
        <f t="shared" si="15"/>
        <v>#VALUE!</v>
      </c>
      <c r="E86" s="78"/>
      <c r="F86" s="79"/>
      <c r="G86" s="80"/>
      <c r="H86" s="80"/>
      <c r="I86" s="80"/>
      <c r="J86" s="80"/>
      <c r="K86" s="81">
        <f t="shared" si="16"/>
        <v>0</v>
      </c>
      <c r="L86" s="80"/>
      <c r="M86" s="80"/>
      <c r="N86" s="80"/>
      <c r="O86" s="80"/>
      <c r="P86" s="81">
        <f t="shared" si="17"/>
        <v>0</v>
      </c>
      <c r="Q86" s="82"/>
      <c r="R86" s="83">
        <f t="shared" si="18"/>
        <v>0</v>
      </c>
      <c r="S86" s="84">
        <v>27</v>
      </c>
      <c r="T86" s="28"/>
    </row>
    <row r="87" spans="1:20" ht="14.25" customHeight="1">
      <c r="A87" s="61">
        <f t="shared" si="19"/>
      </c>
      <c r="B87" s="78"/>
      <c r="C87" s="78"/>
      <c r="D87" s="77" t="e">
        <f t="shared" si="15"/>
        <v>#VALUE!</v>
      </c>
      <c r="E87" s="78"/>
      <c r="F87" s="79"/>
      <c r="G87" s="80"/>
      <c r="H87" s="80"/>
      <c r="I87" s="80"/>
      <c r="J87" s="80"/>
      <c r="K87" s="81">
        <f t="shared" si="16"/>
        <v>0</v>
      </c>
      <c r="L87" s="80"/>
      <c r="M87" s="80"/>
      <c r="N87" s="80"/>
      <c r="O87" s="80"/>
      <c r="P87" s="81">
        <f t="shared" si="17"/>
        <v>0</v>
      </c>
      <c r="Q87" s="82"/>
      <c r="R87" s="83">
        <f t="shared" si="18"/>
        <v>0</v>
      </c>
      <c r="S87" s="84">
        <v>28</v>
      </c>
      <c r="T87" s="28"/>
    </row>
    <row r="88" spans="1:20" ht="14.25" customHeight="1">
      <c r="A88" s="61">
        <f t="shared" si="19"/>
      </c>
      <c r="B88" s="78"/>
      <c r="C88" s="78"/>
      <c r="D88" s="77" t="e">
        <f t="shared" si="15"/>
        <v>#VALUE!</v>
      </c>
      <c r="E88" s="78"/>
      <c r="F88" s="79"/>
      <c r="G88" s="80"/>
      <c r="H88" s="80"/>
      <c r="I88" s="80"/>
      <c r="J88" s="80"/>
      <c r="K88" s="81">
        <f t="shared" si="16"/>
        <v>0</v>
      </c>
      <c r="L88" s="80"/>
      <c r="M88" s="80"/>
      <c r="N88" s="80"/>
      <c r="O88" s="80"/>
      <c r="P88" s="81">
        <f t="shared" si="17"/>
        <v>0</v>
      </c>
      <c r="Q88" s="82"/>
      <c r="R88" s="83">
        <f t="shared" si="18"/>
        <v>0</v>
      </c>
      <c r="S88" s="84">
        <v>29</v>
      </c>
      <c r="T88" s="28"/>
    </row>
    <row r="89" spans="1:20" ht="14.25" customHeight="1">
      <c r="A89" s="61">
        <f t="shared" si="19"/>
      </c>
      <c r="B89" s="78"/>
      <c r="C89" s="78"/>
      <c r="D89" s="77" t="e">
        <f t="shared" si="15"/>
        <v>#VALUE!</v>
      </c>
      <c r="E89" s="78"/>
      <c r="F89" s="79"/>
      <c r="G89" s="80"/>
      <c r="H89" s="80"/>
      <c r="I89" s="80"/>
      <c r="J89" s="80"/>
      <c r="K89" s="81">
        <f t="shared" si="16"/>
        <v>0</v>
      </c>
      <c r="L89" s="80"/>
      <c r="M89" s="80"/>
      <c r="N89" s="80"/>
      <c r="O89" s="80"/>
      <c r="P89" s="81">
        <f t="shared" si="17"/>
        <v>0</v>
      </c>
      <c r="Q89" s="82"/>
      <c r="R89" s="83">
        <f t="shared" si="18"/>
        <v>0</v>
      </c>
      <c r="S89" s="84">
        <v>30</v>
      </c>
      <c r="T89" s="28"/>
    </row>
    <row r="90" spans="1:20" ht="14.25" customHeight="1">
      <c r="A90" s="61">
        <f t="shared" si="19"/>
      </c>
      <c r="B90" s="78"/>
      <c r="C90" s="78"/>
      <c r="D90" s="77" t="e">
        <f t="shared" si="15"/>
        <v>#VALUE!</v>
      </c>
      <c r="E90" s="78"/>
      <c r="F90" s="79"/>
      <c r="G90" s="80"/>
      <c r="H90" s="80"/>
      <c r="I90" s="80"/>
      <c r="J90" s="80"/>
      <c r="K90" s="81">
        <f t="shared" si="16"/>
        <v>0</v>
      </c>
      <c r="L90" s="80"/>
      <c r="M90" s="80"/>
      <c r="N90" s="80"/>
      <c r="O90" s="80"/>
      <c r="P90" s="81">
        <f t="shared" si="17"/>
        <v>0</v>
      </c>
      <c r="Q90" s="82"/>
      <c r="R90" s="83">
        <f t="shared" si="18"/>
        <v>0</v>
      </c>
      <c r="S90" s="84">
        <v>31</v>
      </c>
      <c r="T90" s="28"/>
    </row>
    <row r="91" spans="1:20" ht="14.25" customHeight="1">
      <c r="A91" s="61">
        <f t="shared" si="19"/>
      </c>
      <c r="B91" s="78"/>
      <c r="C91" s="78"/>
      <c r="D91" s="77" t="e">
        <f t="shared" si="15"/>
        <v>#VALUE!</v>
      </c>
      <c r="E91" s="78"/>
      <c r="F91" s="79"/>
      <c r="G91" s="80"/>
      <c r="H91" s="80"/>
      <c r="I91" s="80"/>
      <c r="J91" s="80"/>
      <c r="K91" s="81">
        <f t="shared" si="16"/>
        <v>0</v>
      </c>
      <c r="L91" s="80"/>
      <c r="M91" s="80"/>
      <c r="N91" s="80"/>
      <c r="O91" s="80"/>
      <c r="P91" s="81">
        <f t="shared" si="17"/>
        <v>0</v>
      </c>
      <c r="Q91" s="82"/>
      <c r="R91" s="83">
        <f t="shared" si="18"/>
        <v>0</v>
      </c>
      <c r="S91" s="84">
        <v>32</v>
      </c>
      <c r="T91" s="28"/>
    </row>
    <row r="92" spans="1:20" ht="14.25" customHeight="1">
      <c r="A92" s="61">
        <f t="shared" si="19"/>
      </c>
      <c r="B92" s="78"/>
      <c r="C92" s="78"/>
      <c r="D92" s="77" t="e">
        <f t="shared" si="15"/>
        <v>#VALUE!</v>
      </c>
      <c r="E92" s="78"/>
      <c r="F92" s="79"/>
      <c r="G92" s="80"/>
      <c r="H92" s="80"/>
      <c r="I92" s="80"/>
      <c r="J92" s="80"/>
      <c r="K92" s="81">
        <f aca="true" t="shared" si="20" ref="K92:K123">G92+H92+I92-J92</f>
        <v>0</v>
      </c>
      <c r="L92" s="80"/>
      <c r="M92" s="80"/>
      <c r="N92" s="80"/>
      <c r="O92" s="80"/>
      <c r="P92" s="81">
        <f aca="true" t="shared" si="21" ref="P92:P123">L92+M92+N92-O92</f>
        <v>0</v>
      </c>
      <c r="Q92" s="82"/>
      <c r="R92" s="83">
        <f aca="true" t="shared" si="22" ref="R92:R123">MAX(P92,K92)</f>
        <v>0</v>
      </c>
      <c r="S92" s="84">
        <v>33</v>
      </c>
      <c r="T92" s="28"/>
    </row>
    <row r="93" spans="1:20" ht="14.25" customHeight="1">
      <c r="A93" s="61">
        <f t="shared" si="19"/>
      </c>
      <c r="B93" s="78"/>
      <c r="C93" s="78"/>
      <c r="D93" s="77" t="e">
        <f aca="true" t="shared" si="23" ref="D93:D156">UPPER(B93)&amp;" "&amp;UPPER(LEFT(C93,1))&amp;LOWER(RIGHT(C93,LEN(C93)-1))</f>
        <v>#VALUE!</v>
      </c>
      <c r="E93" s="78"/>
      <c r="F93" s="79"/>
      <c r="G93" s="80"/>
      <c r="H93" s="80"/>
      <c r="I93" s="80"/>
      <c r="J93" s="80"/>
      <c r="K93" s="81">
        <f t="shared" si="20"/>
        <v>0</v>
      </c>
      <c r="L93" s="80"/>
      <c r="M93" s="80"/>
      <c r="N93" s="80"/>
      <c r="O93" s="80"/>
      <c r="P93" s="81">
        <f t="shared" si="21"/>
        <v>0</v>
      </c>
      <c r="Q93" s="82"/>
      <c r="R93" s="83">
        <f t="shared" si="22"/>
        <v>0</v>
      </c>
      <c r="S93" s="84">
        <v>34</v>
      </c>
      <c r="T93" s="28"/>
    </row>
    <row r="94" spans="1:20" ht="14.25" customHeight="1">
      <c r="A94" s="61">
        <f t="shared" si="19"/>
      </c>
      <c r="B94" s="78"/>
      <c r="C94" s="78"/>
      <c r="D94" s="77" t="e">
        <f t="shared" si="23"/>
        <v>#VALUE!</v>
      </c>
      <c r="E94" s="78"/>
      <c r="F94" s="79"/>
      <c r="G94" s="80"/>
      <c r="H94" s="80"/>
      <c r="I94" s="80"/>
      <c r="J94" s="80"/>
      <c r="K94" s="81">
        <f t="shared" si="20"/>
        <v>0</v>
      </c>
      <c r="L94" s="80"/>
      <c r="M94" s="80"/>
      <c r="N94" s="80"/>
      <c r="O94" s="80"/>
      <c r="P94" s="81">
        <f t="shared" si="21"/>
        <v>0</v>
      </c>
      <c r="Q94" s="82"/>
      <c r="R94" s="83">
        <f t="shared" si="22"/>
        <v>0</v>
      </c>
      <c r="S94" s="84">
        <v>35</v>
      </c>
      <c r="T94" s="28"/>
    </row>
    <row r="95" spans="1:20" ht="14.25" customHeight="1">
      <c r="A95" s="61">
        <f t="shared" si="19"/>
      </c>
      <c r="B95" s="78"/>
      <c r="C95" s="78"/>
      <c r="D95" s="77" t="e">
        <f t="shared" si="23"/>
        <v>#VALUE!</v>
      </c>
      <c r="E95" s="78"/>
      <c r="F95" s="79"/>
      <c r="G95" s="80"/>
      <c r="H95" s="80"/>
      <c r="I95" s="80"/>
      <c r="J95" s="80"/>
      <c r="K95" s="81">
        <f t="shared" si="20"/>
        <v>0</v>
      </c>
      <c r="L95" s="80"/>
      <c r="M95" s="80"/>
      <c r="N95" s="80"/>
      <c r="O95" s="80"/>
      <c r="P95" s="81">
        <f t="shared" si="21"/>
        <v>0</v>
      </c>
      <c r="Q95" s="82"/>
      <c r="R95" s="83">
        <f t="shared" si="22"/>
        <v>0</v>
      </c>
      <c r="S95" s="84">
        <v>36</v>
      </c>
      <c r="T95" s="28"/>
    </row>
    <row r="96" spans="1:20" ht="14.25" customHeight="1">
      <c r="A96" s="61">
        <f t="shared" si="19"/>
      </c>
      <c r="B96" s="78"/>
      <c r="C96" s="78"/>
      <c r="D96" s="77" t="e">
        <f t="shared" si="23"/>
        <v>#VALUE!</v>
      </c>
      <c r="E96" s="78"/>
      <c r="F96" s="79"/>
      <c r="G96" s="80"/>
      <c r="H96" s="80"/>
      <c r="I96" s="80"/>
      <c r="J96" s="80"/>
      <c r="K96" s="81">
        <f t="shared" si="20"/>
        <v>0</v>
      </c>
      <c r="L96" s="80"/>
      <c r="M96" s="80"/>
      <c r="N96" s="80"/>
      <c r="O96" s="80"/>
      <c r="P96" s="81">
        <f t="shared" si="21"/>
        <v>0</v>
      </c>
      <c r="Q96" s="82"/>
      <c r="R96" s="83">
        <f t="shared" si="22"/>
        <v>0</v>
      </c>
      <c r="S96" s="84">
        <v>37</v>
      </c>
      <c r="T96" s="28"/>
    </row>
    <row r="97" spans="1:20" ht="14.25" customHeight="1">
      <c r="A97" s="61">
        <f t="shared" si="19"/>
      </c>
      <c r="B97" s="78"/>
      <c r="C97" s="78"/>
      <c r="D97" s="77" t="e">
        <f t="shared" si="23"/>
        <v>#VALUE!</v>
      </c>
      <c r="E97" s="78"/>
      <c r="F97" s="79"/>
      <c r="G97" s="80"/>
      <c r="H97" s="80"/>
      <c r="I97" s="80"/>
      <c r="J97" s="80"/>
      <c r="K97" s="81">
        <f t="shared" si="20"/>
        <v>0</v>
      </c>
      <c r="L97" s="80"/>
      <c r="M97" s="80"/>
      <c r="N97" s="80"/>
      <c r="O97" s="80"/>
      <c r="P97" s="81">
        <f t="shared" si="21"/>
        <v>0</v>
      </c>
      <c r="Q97" s="82"/>
      <c r="R97" s="83">
        <f t="shared" si="22"/>
        <v>0</v>
      </c>
      <c r="S97" s="84">
        <v>38</v>
      </c>
      <c r="T97" s="28"/>
    </row>
    <row r="98" spans="1:20" ht="14.25" customHeight="1">
      <c r="A98" s="61">
        <f t="shared" si="19"/>
      </c>
      <c r="B98" s="78"/>
      <c r="C98" s="78"/>
      <c r="D98" s="77" t="e">
        <f t="shared" si="23"/>
        <v>#VALUE!</v>
      </c>
      <c r="E98" s="78"/>
      <c r="F98" s="79"/>
      <c r="G98" s="80"/>
      <c r="H98" s="80"/>
      <c r="I98" s="80"/>
      <c r="J98" s="80"/>
      <c r="K98" s="81">
        <f t="shared" si="20"/>
        <v>0</v>
      </c>
      <c r="L98" s="80"/>
      <c r="M98" s="80"/>
      <c r="N98" s="80"/>
      <c r="O98" s="80"/>
      <c r="P98" s="81">
        <f t="shared" si="21"/>
        <v>0</v>
      </c>
      <c r="Q98" s="82"/>
      <c r="R98" s="83">
        <f t="shared" si="22"/>
        <v>0</v>
      </c>
      <c r="S98" s="84">
        <v>39</v>
      </c>
      <c r="T98" s="28"/>
    </row>
    <row r="99" spans="1:20" ht="14.25" customHeight="1">
      <c r="A99" s="61">
        <f t="shared" si="19"/>
      </c>
      <c r="B99" s="78"/>
      <c r="C99" s="78"/>
      <c r="D99" s="77" t="e">
        <f t="shared" si="23"/>
        <v>#VALUE!</v>
      </c>
      <c r="E99" s="78"/>
      <c r="F99" s="79"/>
      <c r="G99" s="80"/>
      <c r="H99" s="80"/>
      <c r="I99" s="80"/>
      <c r="J99" s="80"/>
      <c r="K99" s="81">
        <f t="shared" si="20"/>
        <v>0</v>
      </c>
      <c r="L99" s="80"/>
      <c r="M99" s="80"/>
      <c r="N99" s="80"/>
      <c r="O99" s="80"/>
      <c r="P99" s="81">
        <f t="shared" si="21"/>
        <v>0</v>
      </c>
      <c r="Q99" s="82"/>
      <c r="R99" s="83">
        <f t="shared" si="22"/>
        <v>0</v>
      </c>
      <c r="S99" s="84">
        <v>40</v>
      </c>
      <c r="T99" s="28"/>
    </row>
    <row r="100" spans="1:20" ht="14.25" customHeight="1">
      <c r="A100" s="61">
        <f t="shared" si="19"/>
      </c>
      <c r="B100" s="78"/>
      <c r="C100" s="78"/>
      <c r="D100" s="77" t="e">
        <f t="shared" si="23"/>
        <v>#VALUE!</v>
      </c>
      <c r="E100" s="78"/>
      <c r="F100" s="79"/>
      <c r="G100" s="80"/>
      <c r="H100" s="80"/>
      <c r="I100" s="80"/>
      <c r="J100" s="80"/>
      <c r="K100" s="81">
        <f t="shared" si="20"/>
        <v>0</v>
      </c>
      <c r="L100" s="80"/>
      <c r="M100" s="80"/>
      <c r="N100" s="80"/>
      <c r="O100" s="80"/>
      <c r="P100" s="81">
        <f t="shared" si="21"/>
        <v>0</v>
      </c>
      <c r="Q100" s="82"/>
      <c r="R100" s="83">
        <f t="shared" si="22"/>
        <v>0</v>
      </c>
      <c r="S100" s="84">
        <v>41</v>
      </c>
      <c r="T100" s="28"/>
    </row>
    <row r="101" spans="1:20" ht="14.25" customHeight="1">
      <c r="A101" s="61">
        <f t="shared" si="19"/>
      </c>
      <c r="B101" s="78"/>
      <c r="C101" s="78"/>
      <c r="D101" s="77" t="e">
        <f t="shared" si="23"/>
        <v>#VALUE!</v>
      </c>
      <c r="E101" s="78"/>
      <c r="F101" s="79"/>
      <c r="G101" s="80"/>
      <c r="H101" s="80"/>
      <c r="I101" s="80"/>
      <c r="J101" s="80"/>
      <c r="K101" s="81">
        <f t="shared" si="20"/>
        <v>0</v>
      </c>
      <c r="L101" s="80"/>
      <c r="M101" s="80"/>
      <c r="N101" s="80"/>
      <c r="O101" s="80"/>
      <c r="P101" s="81">
        <f t="shared" si="21"/>
        <v>0</v>
      </c>
      <c r="Q101" s="82"/>
      <c r="R101" s="83">
        <f t="shared" si="22"/>
        <v>0</v>
      </c>
      <c r="S101" s="84">
        <v>42</v>
      </c>
      <c r="T101" s="28"/>
    </row>
    <row r="102" spans="1:20" ht="14.25" customHeight="1">
      <c r="A102" s="61">
        <f t="shared" si="19"/>
      </c>
      <c r="B102" s="78"/>
      <c r="C102" s="78"/>
      <c r="D102" s="77" t="e">
        <f t="shared" si="23"/>
        <v>#VALUE!</v>
      </c>
      <c r="E102" s="78"/>
      <c r="F102" s="79"/>
      <c r="G102" s="80"/>
      <c r="H102" s="80"/>
      <c r="I102" s="80"/>
      <c r="J102" s="80"/>
      <c r="K102" s="81">
        <f t="shared" si="20"/>
        <v>0</v>
      </c>
      <c r="L102" s="80"/>
      <c r="M102" s="80"/>
      <c r="N102" s="80"/>
      <c r="O102" s="80"/>
      <c r="P102" s="81">
        <f t="shared" si="21"/>
        <v>0</v>
      </c>
      <c r="Q102" s="82"/>
      <c r="R102" s="83">
        <f t="shared" si="22"/>
        <v>0</v>
      </c>
      <c r="S102" s="84">
        <v>43</v>
      </c>
      <c r="T102" s="28"/>
    </row>
    <row r="103" spans="1:20" ht="14.25" customHeight="1">
      <c r="A103" s="61">
        <f t="shared" si="19"/>
      </c>
      <c r="B103" s="78"/>
      <c r="C103" s="78"/>
      <c r="D103" s="77" t="e">
        <f t="shared" si="23"/>
        <v>#VALUE!</v>
      </c>
      <c r="E103" s="78"/>
      <c r="F103" s="79"/>
      <c r="G103" s="80"/>
      <c r="H103" s="80"/>
      <c r="I103" s="80"/>
      <c r="J103" s="80"/>
      <c r="K103" s="81">
        <f t="shared" si="20"/>
        <v>0</v>
      </c>
      <c r="L103" s="80"/>
      <c r="M103" s="80"/>
      <c r="N103" s="80"/>
      <c r="O103" s="80"/>
      <c r="P103" s="81">
        <f t="shared" si="21"/>
        <v>0</v>
      </c>
      <c r="Q103" s="82"/>
      <c r="R103" s="83">
        <f t="shared" si="22"/>
        <v>0</v>
      </c>
      <c r="S103" s="84">
        <v>44</v>
      </c>
      <c r="T103" s="28"/>
    </row>
    <row r="104" spans="1:20" ht="14.25" customHeight="1">
      <c r="A104" s="61">
        <f t="shared" si="19"/>
      </c>
      <c r="B104" s="78"/>
      <c r="C104" s="78"/>
      <c r="D104" s="77" t="e">
        <f t="shared" si="23"/>
        <v>#VALUE!</v>
      </c>
      <c r="E104" s="78"/>
      <c r="F104" s="79"/>
      <c r="G104" s="80"/>
      <c r="H104" s="80"/>
      <c r="I104" s="80"/>
      <c r="J104" s="80"/>
      <c r="K104" s="81">
        <f t="shared" si="20"/>
        <v>0</v>
      </c>
      <c r="L104" s="80"/>
      <c r="M104" s="80"/>
      <c r="N104" s="80"/>
      <c r="O104" s="80"/>
      <c r="P104" s="81">
        <f t="shared" si="21"/>
        <v>0</v>
      </c>
      <c r="Q104" s="82"/>
      <c r="R104" s="83">
        <f t="shared" si="22"/>
        <v>0</v>
      </c>
      <c r="S104" s="84">
        <v>45</v>
      </c>
      <c r="T104" s="28"/>
    </row>
    <row r="105" spans="1:20" ht="14.25" customHeight="1">
      <c r="A105" s="61">
        <f t="shared" si="19"/>
      </c>
      <c r="B105" s="78"/>
      <c r="C105" s="78"/>
      <c r="D105" s="77" t="e">
        <f t="shared" si="23"/>
        <v>#VALUE!</v>
      </c>
      <c r="E105" s="78"/>
      <c r="F105" s="79"/>
      <c r="G105" s="80"/>
      <c r="H105" s="80"/>
      <c r="I105" s="80"/>
      <c r="J105" s="80"/>
      <c r="K105" s="81">
        <f t="shared" si="20"/>
        <v>0</v>
      </c>
      <c r="L105" s="80"/>
      <c r="M105" s="80"/>
      <c r="N105" s="80"/>
      <c r="O105" s="80"/>
      <c r="P105" s="81">
        <f t="shared" si="21"/>
        <v>0</v>
      </c>
      <c r="Q105" s="82"/>
      <c r="R105" s="83">
        <f t="shared" si="22"/>
        <v>0</v>
      </c>
      <c r="S105" s="84">
        <v>46</v>
      </c>
      <c r="T105" s="28"/>
    </row>
    <row r="106" spans="1:20" ht="14.25" customHeight="1">
      <c r="A106" s="61">
        <f t="shared" si="19"/>
      </c>
      <c r="B106" s="78"/>
      <c r="C106" s="78"/>
      <c r="D106" s="77" t="e">
        <f t="shared" si="23"/>
        <v>#VALUE!</v>
      </c>
      <c r="E106" s="78"/>
      <c r="F106" s="79"/>
      <c r="G106" s="80"/>
      <c r="H106" s="80"/>
      <c r="I106" s="80"/>
      <c r="J106" s="80"/>
      <c r="K106" s="81">
        <f t="shared" si="20"/>
        <v>0</v>
      </c>
      <c r="L106" s="80"/>
      <c r="M106" s="80"/>
      <c r="N106" s="80"/>
      <c r="O106" s="80"/>
      <c r="P106" s="81">
        <f t="shared" si="21"/>
        <v>0</v>
      </c>
      <c r="Q106" s="82"/>
      <c r="R106" s="83">
        <f t="shared" si="22"/>
        <v>0</v>
      </c>
      <c r="S106" s="84">
        <v>47</v>
      </c>
      <c r="T106" s="28"/>
    </row>
    <row r="107" spans="1:20" ht="14.25" customHeight="1">
      <c r="A107" s="61">
        <f t="shared" si="19"/>
      </c>
      <c r="B107" s="78"/>
      <c r="C107" s="78"/>
      <c r="D107" s="77" t="e">
        <f t="shared" si="23"/>
        <v>#VALUE!</v>
      </c>
      <c r="E107" s="78"/>
      <c r="F107" s="79"/>
      <c r="G107" s="80"/>
      <c r="H107" s="80"/>
      <c r="I107" s="80"/>
      <c r="J107" s="80"/>
      <c r="K107" s="81">
        <f t="shared" si="20"/>
        <v>0</v>
      </c>
      <c r="L107" s="80"/>
      <c r="M107" s="80"/>
      <c r="N107" s="80"/>
      <c r="O107" s="80"/>
      <c r="P107" s="81">
        <f t="shared" si="21"/>
        <v>0</v>
      </c>
      <c r="Q107" s="82"/>
      <c r="R107" s="83">
        <f t="shared" si="22"/>
        <v>0</v>
      </c>
      <c r="S107" s="84">
        <v>48</v>
      </c>
      <c r="T107" s="28"/>
    </row>
    <row r="108" spans="1:20" ht="14.25" customHeight="1">
      <c r="A108" s="61">
        <f t="shared" si="19"/>
      </c>
      <c r="B108" s="78"/>
      <c r="C108" s="78"/>
      <c r="D108" s="77" t="e">
        <f t="shared" si="23"/>
        <v>#VALUE!</v>
      </c>
      <c r="E108" s="78"/>
      <c r="F108" s="79"/>
      <c r="G108" s="80"/>
      <c r="H108" s="80"/>
      <c r="I108" s="80"/>
      <c r="J108" s="80"/>
      <c r="K108" s="81">
        <f t="shared" si="20"/>
        <v>0</v>
      </c>
      <c r="L108" s="80"/>
      <c r="M108" s="80"/>
      <c r="N108" s="80"/>
      <c r="O108" s="80"/>
      <c r="P108" s="81">
        <f t="shared" si="21"/>
        <v>0</v>
      </c>
      <c r="Q108" s="82"/>
      <c r="R108" s="83">
        <f t="shared" si="22"/>
        <v>0</v>
      </c>
      <c r="S108" s="84">
        <v>49</v>
      </c>
      <c r="T108" s="28"/>
    </row>
    <row r="109" spans="1:20" ht="14.25" customHeight="1">
      <c r="A109" s="61">
        <f t="shared" si="19"/>
      </c>
      <c r="B109" s="78"/>
      <c r="C109" s="78"/>
      <c r="D109" s="77" t="e">
        <f t="shared" si="23"/>
        <v>#VALUE!</v>
      </c>
      <c r="E109" s="78"/>
      <c r="F109" s="79"/>
      <c r="G109" s="80"/>
      <c r="H109" s="80"/>
      <c r="I109" s="80"/>
      <c r="J109" s="80"/>
      <c r="K109" s="81">
        <f t="shared" si="20"/>
        <v>0</v>
      </c>
      <c r="L109" s="80"/>
      <c r="M109" s="80"/>
      <c r="N109" s="80"/>
      <c r="O109" s="80"/>
      <c r="P109" s="81">
        <f t="shared" si="21"/>
        <v>0</v>
      </c>
      <c r="Q109" s="82"/>
      <c r="R109" s="83">
        <f t="shared" si="22"/>
        <v>0</v>
      </c>
      <c r="S109" s="84">
        <v>50</v>
      </c>
      <c r="T109" s="28"/>
    </row>
    <row r="110" spans="1:20" ht="14.25" customHeight="1">
      <c r="A110" s="61">
        <f t="shared" si="19"/>
      </c>
      <c r="B110" s="78"/>
      <c r="C110" s="78"/>
      <c r="D110" s="77" t="e">
        <f t="shared" si="23"/>
        <v>#VALUE!</v>
      </c>
      <c r="E110" s="78"/>
      <c r="F110" s="79"/>
      <c r="G110" s="80"/>
      <c r="H110" s="80"/>
      <c r="I110" s="80"/>
      <c r="J110" s="80"/>
      <c r="K110" s="81">
        <f t="shared" si="20"/>
        <v>0</v>
      </c>
      <c r="L110" s="80"/>
      <c r="M110" s="80"/>
      <c r="N110" s="80"/>
      <c r="O110" s="80"/>
      <c r="P110" s="81">
        <f t="shared" si="21"/>
        <v>0</v>
      </c>
      <c r="Q110" s="82"/>
      <c r="R110" s="83">
        <f t="shared" si="22"/>
        <v>0</v>
      </c>
      <c r="S110" s="84">
        <v>51</v>
      </c>
      <c r="T110" s="28"/>
    </row>
    <row r="111" spans="1:20" ht="14.25" customHeight="1">
      <c r="A111" s="61">
        <f t="shared" si="19"/>
      </c>
      <c r="B111" s="78"/>
      <c r="C111" s="78"/>
      <c r="D111" s="77" t="e">
        <f t="shared" si="23"/>
        <v>#VALUE!</v>
      </c>
      <c r="E111" s="78"/>
      <c r="F111" s="79"/>
      <c r="G111" s="80"/>
      <c r="H111" s="80"/>
      <c r="I111" s="80"/>
      <c r="J111" s="80"/>
      <c r="K111" s="81">
        <f t="shared" si="20"/>
        <v>0</v>
      </c>
      <c r="L111" s="80"/>
      <c r="M111" s="80"/>
      <c r="N111" s="80"/>
      <c r="O111" s="80"/>
      <c r="P111" s="81">
        <f t="shared" si="21"/>
        <v>0</v>
      </c>
      <c r="Q111" s="82"/>
      <c r="R111" s="83">
        <f t="shared" si="22"/>
        <v>0</v>
      </c>
      <c r="S111" s="84">
        <v>52</v>
      </c>
      <c r="T111" s="28"/>
    </row>
    <row r="112" spans="1:20" ht="14.25" customHeight="1">
      <c r="A112" s="61">
        <f t="shared" si="19"/>
      </c>
      <c r="B112" s="78"/>
      <c r="C112" s="78"/>
      <c r="D112" s="77" t="e">
        <f t="shared" si="23"/>
        <v>#VALUE!</v>
      </c>
      <c r="E112" s="78"/>
      <c r="F112" s="79"/>
      <c r="G112" s="80"/>
      <c r="H112" s="80"/>
      <c r="I112" s="80"/>
      <c r="J112" s="80"/>
      <c r="K112" s="81">
        <f t="shared" si="20"/>
        <v>0</v>
      </c>
      <c r="L112" s="80"/>
      <c r="M112" s="80"/>
      <c r="N112" s="80"/>
      <c r="O112" s="80"/>
      <c r="P112" s="81">
        <f t="shared" si="21"/>
        <v>0</v>
      </c>
      <c r="Q112" s="82"/>
      <c r="R112" s="83">
        <f t="shared" si="22"/>
        <v>0</v>
      </c>
      <c r="S112" s="84">
        <v>53</v>
      </c>
      <c r="T112" s="28"/>
    </row>
    <row r="113" spans="1:20" ht="14.25" customHeight="1">
      <c r="A113" s="61">
        <f t="shared" si="19"/>
      </c>
      <c r="B113" s="78"/>
      <c r="C113" s="78"/>
      <c r="D113" s="77" t="e">
        <f t="shared" si="23"/>
        <v>#VALUE!</v>
      </c>
      <c r="E113" s="78"/>
      <c r="F113" s="79"/>
      <c r="G113" s="80"/>
      <c r="H113" s="80"/>
      <c r="I113" s="80"/>
      <c r="J113" s="80"/>
      <c r="K113" s="81">
        <f t="shared" si="20"/>
        <v>0</v>
      </c>
      <c r="L113" s="80"/>
      <c r="M113" s="80"/>
      <c r="N113" s="80"/>
      <c r="O113" s="80"/>
      <c r="P113" s="81">
        <f t="shared" si="21"/>
        <v>0</v>
      </c>
      <c r="Q113" s="82"/>
      <c r="R113" s="83">
        <f t="shared" si="22"/>
        <v>0</v>
      </c>
      <c r="S113" s="84">
        <v>54</v>
      </c>
      <c r="T113" s="28"/>
    </row>
    <row r="114" spans="1:20" ht="14.25" customHeight="1">
      <c r="A114" s="61">
        <f t="shared" si="19"/>
      </c>
      <c r="B114" s="78"/>
      <c r="C114" s="78"/>
      <c r="D114" s="77" t="e">
        <f t="shared" si="23"/>
        <v>#VALUE!</v>
      </c>
      <c r="E114" s="78"/>
      <c r="F114" s="79"/>
      <c r="G114" s="80"/>
      <c r="H114" s="80"/>
      <c r="I114" s="80"/>
      <c r="J114" s="80"/>
      <c r="K114" s="81">
        <f t="shared" si="20"/>
        <v>0</v>
      </c>
      <c r="L114" s="80"/>
      <c r="M114" s="80"/>
      <c r="N114" s="80"/>
      <c r="O114" s="80"/>
      <c r="P114" s="81">
        <f t="shared" si="21"/>
        <v>0</v>
      </c>
      <c r="Q114" s="82"/>
      <c r="R114" s="83">
        <f t="shared" si="22"/>
        <v>0</v>
      </c>
      <c r="S114" s="84">
        <v>55</v>
      </c>
      <c r="T114" s="28"/>
    </row>
    <row r="115" spans="1:20" ht="14.25" customHeight="1">
      <c r="A115" s="61">
        <f t="shared" si="19"/>
      </c>
      <c r="B115" s="78"/>
      <c r="C115" s="78"/>
      <c r="D115" s="77" t="e">
        <f t="shared" si="23"/>
        <v>#VALUE!</v>
      </c>
      <c r="E115" s="78"/>
      <c r="F115" s="79"/>
      <c r="G115" s="80"/>
      <c r="H115" s="80"/>
      <c r="I115" s="80"/>
      <c r="J115" s="80"/>
      <c r="K115" s="81">
        <f t="shared" si="20"/>
        <v>0</v>
      </c>
      <c r="L115" s="80"/>
      <c r="M115" s="80"/>
      <c r="N115" s="80"/>
      <c r="O115" s="80"/>
      <c r="P115" s="81">
        <f t="shared" si="21"/>
        <v>0</v>
      </c>
      <c r="Q115" s="82"/>
      <c r="R115" s="83">
        <f t="shared" si="22"/>
        <v>0</v>
      </c>
      <c r="S115" s="84">
        <v>56</v>
      </c>
      <c r="T115" s="28"/>
    </row>
    <row r="116" spans="1:20" ht="14.25" customHeight="1">
      <c r="A116" s="61">
        <f t="shared" si="19"/>
      </c>
      <c r="B116" s="78"/>
      <c r="C116" s="78"/>
      <c r="D116" s="77" t="e">
        <f t="shared" si="23"/>
        <v>#VALUE!</v>
      </c>
      <c r="E116" s="78"/>
      <c r="F116" s="79"/>
      <c r="G116" s="80"/>
      <c r="H116" s="80"/>
      <c r="I116" s="80"/>
      <c r="J116" s="80"/>
      <c r="K116" s="81">
        <f t="shared" si="20"/>
        <v>0</v>
      </c>
      <c r="L116" s="80"/>
      <c r="M116" s="80"/>
      <c r="N116" s="80"/>
      <c r="O116" s="80"/>
      <c r="P116" s="81">
        <f t="shared" si="21"/>
        <v>0</v>
      </c>
      <c r="Q116" s="82"/>
      <c r="R116" s="83">
        <f t="shared" si="22"/>
        <v>0</v>
      </c>
      <c r="S116" s="84">
        <v>57</v>
      </c>
      <c r="T116" s="28"/>
    </row>
    <row r="117" spans="1:20" ht="14.25" customHeight="1">
      <c r="A117" s="61">
        <f t="shared" si="19"/>
      </c>
      <c r="B117" s="78"/>
      <c r="C117" s="78"/>
      <c r="D117" s="77" t="e">
        <f t="shared" si="23"/>
        <v>#VALUE!</v>
      </c>
      <c r="E117" s="78"/>
      <c r="F117" s="79"/>
      <c r="G117" s="80"/>
      <c r="H117" s="80"/>
      <c r="I117" s="80"/>
      <c r="J117" s="80"/>
      <c r="K117" s="81">
        <f t="shared" si="20"/>
        <v>0</v>
      </c>
      <c r="L117" s="80"/>
      <c r="M117" s="80"/>
      <c r="N117" s="80"/>
      <c r="O117" s="80"/>
      <c r="P117" s="81">
        <f t="shared" si="21"/>
        <v>0</v>
      </c>
      <c r="Q117" s="82"/>
      <c r="R117" s="83">
        <f t="shared" si="22"/>
        <v>0</v>
      </c>
      <c r="S117" s="84">
        <v>58</v>
      </c>
      <c r="T117" s="28"/>
    </row>
    <row r="118" spans="1:20" ht="14.25" customHeight="1">
      <c r="A118" s="61">
        <f t="shared" si="19"/>
      </c>
      <c r="B118" s="78"/>
      <c r="C118" s="78"/>
      <c r="D118" s="77" t="e">
        <f t="shared" si="23"/>
        <v>#VALUE!</v>
      </c>
      <c r="E118" s="78"/>
      <c r="F118" s="79"/>
      <c r="G118" s="80"/>
      <c r="H118" s="80"/>
      <c r="I118" s="80"/>
      <c r="J118" s="80"/>
      <c r="K118" s="81">
        <f t="shared" si="20"/>
        <v>0</v>
      </c>
      <c r="L118" s="80"/>
      <c r="M118" s="80"/>
      <c r="N118" s="80"/>
      <c r="O118" s="80"/>
      <c r="P118" s="81">
        <f t="shared" si="21"/>
        <v>0</v>
      </c>
      <c r="Q118" s="82"/>
      <c r="R118" s="83">
        <f t="shared" si="22"/>
        <v>0</v>
      </c>
      <c r="S118" s="84">
        <v>59</v>
      </c>
      <c r="T118" s="28"/>
    </row>
    <row r="119" spans="1:20" ht="14.25" customHeight="1">
      <c r="A119" s="61">
        <f t="shared" si="19"/>
      </c>
      <c r="B119" s="78"/>
      <c r="C119" s="78"/>
      <c r="D119" s="77" t="e">
        <f t="shared" si="23"/>
        <v>#VALUE!</v>
      </c>
      <c r="E119" s="78"/>
      <c r="F119" s="79"/>
      <c r="G119" s="80"/>
      <c r="H119" s="80"/>
      <c r="I119" s="80"/>
      <c r="J119" s="80"/>
      <c r="K119" s="81">
        <f t="shared" si="20"/>
        <v>0</v>
      </c>
      <c r="L119" s="80"/>
      <c r="M119" s="80"/>
      <c r="N119" s="80"/>
      <c r="O119" s="80"/>
      <c r="P119" s="81">
        <f t="shared" si="21"/>
        <v>0</v>
      </c>
      <c r="Q119" s="82"/>
      <c r="R119" s="83">
        <f t="shared" si="22"/>
        <v>0</v>
      </c>
      <c r="S119" s="84">
        <v>60</v>
      </c>
      <c r="T119" s="28"/>
    </row>
    <row r="120" spans="1:20" ht="14.25" customHeight="1">
      <c r="A120" s="61">
        <f t="shared" si="19"/>
      </c>
      <c r="B120" s="78"/>
      <c r="C120" s="78"/>
      <c r="D120" s="77" t="e">
        <f t="shared" si="23"/>
        <v>#VALUE!</v>
      </c>
      <c r="E120" s="78"/>
      <c r="F120" s="79"/>
      <c r="G120" s="80"/>
      <c r="H120" s="80"/>
      <c r="I120" s="80"/>
      <c r="J120" s="80"/>
      <c r="K120" s="81">
        <f t="shared" si="20"/>
        <v>0</v>
      </c>
      <c r="L120" s="80"/>
      <c r="M120" s="80"/>
      <c r="N120" s="80"/>
      <c r="O120" s="80"/>
      <c r="P120" s="81">
        <f t="shared" si="21"/>
        <v>0</v>
      </c>
      <c r="Q120" s="82"/>
      <c r="R120" s="83">
        <f t="shared" si="22"/>
        <v>0</v>
      </c>
      <c r="S120" s="84">
        <v>61</v>
      </c>
      <c r="T120" s="28"/>
    </row>
    <row r="121" spans="1:20" ht="14.25" customHeight="1">
      <c r="A121" s="61">
        <f t="shared" si="19"/>
      </c>
      <c r="B121" s="78"/>
      <c r="C121" s="78"/>
      <c r="D121" s="77" t="e">
        <f t="shared" si="23"/>
        <v>#VALUE!</v>
      </c>
      <c r="E121" s="78"/>
      <c r="F121" s="79"/>
      <c r="G121" s="80"/>
      <c r="H121" s="80"/>
      <c r="I121" s="80"/>
      <c r="J121" s="80"/>
      <c r="K121" s="81">
        <f t="shared" si="20"/>
        <v>0</v>
      </c>
      <c r="L121" s="80"/>
      <c r="M121" s="80"/>
      <c r="N121" s="80"/>
      <c r="O121" s="80"/>
      <c r="P121" s="81">
        <f t="shared" si="21"/>
        <v>0</v>
      </c>
      <c r="Q121" s="82"/>
      <c r="R121" s="83">
        <f t="shared" si="22"/>
        <v>0</v>
      </c>
      <c r="S121" s="84">
        <v>62</v>
      </c>
      <c r="T121" s="28"/>
    </row>
    <row r="122" spans="1:20" ht="14.25" customHeight="1">
      <c r="A122" s="61">
        <f t="shared" si="19"/>
      </c>
      <c r="B122" s="78"/>
      <c r="C122" s="78"/>
      <c r="D122" s="77" t="e">
        <f t="shared" si="23"/>
        <v>#VALUE!</v>
      </c>
      <c r="E122" s="78"/>
      <c r="F122" s="79"/>
      <c r="G122" s="80"/>
      <c r="H122" s="80"/>
      <c r="I122" s="80"/>
      <c r="J122" s="80"/>
      <c r="K122" s="81">
        <f t="shared" si="20"/>
        <v>0</v>
      </c>
      <c r="L122" s="80"/>
      <c r="M122" s="80"/>
      <c r="N122" s="80"/>
      <c r="O122" s="80"/>
      <c r="P122" s="81">
        <f t="shared" si="21"/>
        <v>0</v>
      </c>
      <c r="Q122" s="82"/>
      <c r="R122" s="83">
        <f t="shared" si="22"/>
        <v>0</v>
      </c>
      <c r="S122" s="84">
        <v>63</v>
      </c>
      <c r="T122" s="28"/>
    </row>
    <row r="123" spans="1:20" ht="14.25" customHeight="1">
      <c r="A123" s="61">
        <f t="shared" si="19"/>
      </c>
      <c r="B123" s="78"/>
      <c r="C123" s="78"/>
      <c r="D123" s="77" t="e">
        <f t="shared" si="23"/>
        <v>#VALUE!</v>
      </c>
      <c r="E123" s="78"/>
      <c r="F123" s="79"/>
      <c r="G123" s="80"/>
      <c r="H123" s="80"/>
      <c r="I123" s="80"/>
      <c r="J123" s="80"/>
      <c r="K123" s="81">
        <f t="shared" si="20"/>
        <v>0</v>
      </c>
      <c r="L123" s="80"/>
      <c r="M123" s="80"/>
      <c r="N123" s="80"/>
      <c r="O123" s="80"/>
      <c r="P123" s="81">
        <f t="shared" si="21"/>
        <v>0</v>
      </c>
      <c r="Q123" s="82"/>
      <c r="R123" s="83">
        <f t="shared" si="22"/>
        <v>0</v>
      </c>
      <c r="S123" s="84">
        <v>64</v>
      </c>
      <c r="T123" s="28"/>
    </row>
    <row r="124" spans="1:20" ht="14.25" customHeight="1">
      <c r="A124" s="61">
        <f aca="true" t="shared" si="24" ref="A124:A168">RIGHT(LEFT(B124,$A$6),1)</f>
      </c>
      <c r="B124" s="78"/>
      <c r="C124" s="78"/>
      <c r="D124" s="77" t="e">
        <f t="shared" si="23"/>
        <v>#VALUE!</v>
      </c>
      <c r="E124" s="78"/>
      <c r="F124" s="79"/>
      <c r="G124" s="80"/>
      <c r="H124" s="80"/>
      <c r="I124" s="80"/>
      <c r="J124" s="80"/>
      <c r="K124" s="81">
        <f aca="true" t="shared" si="25" ref="K124:K155">G124+H124+I124-J124</f>
        <v>0</v>
      </c>
      <c r="L124" s="80"/>
      <c r="M124" s="80"/>
      <c r="N124" s="80"/>
      <c r="O124" s="80"/>
      <c r="P124" s="81">
        <f aca="true" t="shared" si="26" ref="P124:P155">L124+M124+N124-O124</f>
        <v>0</v>
      </c>
      <c r="Q124" s="82"/>
      <c r="R124" s="83">
        <f aca="true" t="shared" si="27" ref="R124:R155">MAX(P124,K124)</f>
        <v>0</v>
      </c>
      <c r="S124" s="84">
        <v>65</v>
      </c>
      <c r="T124" s="28"/>
    </row>
    <row r="125" spans="1:20" ht="14.25" customHeight="1">
      <c r="A125" s="61">
        <f t="shared" si="24"/>
      </c>
      <c r="B125" s="78"/>
      <c r="C125" s="78"/>
      <c r="D125" s="77" t="e">
        <f t="shared" si="23"/>
        <v>#VALUE!</v>
      </c>
      <c r="E125" s="78"/>
      <c r="F125" s="79"/>
      <c r="G125" s="80"/>
      <c r="H125" s="80"/>
      <c r="I125" s="80"/>
      <c r="J125" s="80"/>
      <c r="K125" s="81">
        <f t="shared" si="25"/>
        <v>0</v>
      </c>
      <c r="L125" s="80"/>
      <c r="M125" s="80"/>
      <c r="N125" s="80"/>
      <c r="O125" s="80"/>
      <c r="P125" s="81">
        <f t="shared" si="26"/>
        <v>0</v>
      </c>
      <c r="Q125" s="82"/>
      <c r="R125" s="83">
        <f t="shared" si="27"/>
        <v>0</v>
      </c>
      <c r="S125" s="84">
        <v>66</v>
      </c>
      <c r="T125" s="28"/>
    </row>
    <row r="126" spans="1:20" ht="14.25" customHeight="1">
      <c r="A126" s="61">
        <f t="shared" si="24"/>
      </c>
      <c r="B126" s="78"/>
      <c r="C126" s="78"/>
      <c r="D126" s="77" t="e">
        <f t="shared" si="23"/>
        <v>#VALUE!</v>
      </c>
      <c r="E126" s="78"/>
      <c r="F126" s="79"/>
      <c r="G126" s="80"/>
      <c r="H126" s="80"/>
      <c r="I126" s="80"/>
      <c r="J126" s="80"/>
      <c r="K126" s="81">
        <f t="shared" si="25"/>
        <v>0</v>
      </c>
      <c r="L126" s="80"/>
      <c r="M126" s="80"/>
      <c r="N126" s="80"/>
      <c r="O126" s="80"/>
      <c r="P126" s="81">
        <f t="shared" si="26"/>
        <v>0</v>
      </c>
      <c r="Q126" s="82"/>
      <c r="R126" s="83">
        <f t="shared" si="27"/>
        <v>0</v>
      </c>
      <c r="S126" s="84">
        <v>67</v>
      </c>
      <c r="T126" s="28"/>
    </row>
    <row r="127" spans="1:20" ht="14.25" customHeight="1">
      <c r="A127" s="61">
        <f t="shared" si="24"/>
      </c>
      <c r="B127" s="78"/>
      <c r="C127" s="78"/>
      <c r="D127" s="77" t="e">
        <f t="shared" si="23"/>
        <v>#VALUE!</v>
      </c>
      <c r="E127" s="78"/>
      <c r="F127" s="79"/>
      <c r="G127" s="80"/>
      <c r="H127" s="80"/>
      <c r="I127" s="80"/>
      <c r="J127" s="80"/>
      <c r="K127" s="81">
        <f t="shared" si="25"/>
        <v>0</v>
      </c>
      <c r="L127" s="80"/>
      <c r="M127" s="80"/>
      <c r="N127" s="80"/>
      <c r="O127" s="80"/>
      <c r="P127" s="81">
        <f t="shared" si="26"/>
        <v>0</v>
      </c>
      <c r="Q127" s="82"/>
      <c r="R127" s="83">
        <f t="shared" si="27"/>
        <v>0</v>
      </c>
      <c r="S127" s="84">
        <v>68</v>
      </c>
      <c r="T127" s="28"/>
    </row>
    <row r="128" spans="1:20" ht="14.25" customHeight="1">
      <c r="A128" s="61">
        <f t="shared" si="24"/>
      </c>
      <c r="B128" s="78"/>
      <c r="C128" s="78"/>
      <c r="D128" s="77" t="e">
        <f t="shared" si="23"/>
        <v>#VALUE!</v>
      </c>
      <c r="E128" s="78"/>
      <c r="F128" s="79"/>
      <c r="G128" s="80"/>
      <c r="H128" s="80"/>
      <c r="I128" s="80"/>
      <c r="J128" s="80"/>
      <c r="K128" s="81">
        <f t="shared" si="25"/>
        <v>0</v>
      </c>
      <c r="L128" s="80"/>
      <c r="M128" s="80"/>
      <c r="N128" s="80"/>
      <c r="O128" s="80"/>
      <c r="P128" s="81">
        <f t="shared" si="26"/>
        <v>0</v>
      </c>
      <c r="Q128" s="82"/>
      <c r="R128" s="83">
        <f t="shared" si="27"/>
        <v>0</v>
      </c>
      <c r="S128" s="84">
        <v>69</v>
      </c>
      <c r="T128" s="28"/>
    </row>
    <row r="129" spans="1:20" ht="14.25" customHeight="1">
      <c r="A129" s="61">
        <f t="shared" si="24"/>
      </c>
      <c r="B129" s="78"/>
      <c r="C129" s="78"/>
      <c r="D129" s="77" t="e">
        <f t="shared" si="23"/>
        <v>#VALUE!</v>
      </c>
      <c r="E129" s="78"/>
      <c r="F129" s="79"/>
      <c r="G129" s="80"/>
      <c r="H129" s="80"/>
      <c r="I129" s="80"/>
      <c r="J129" s="80"/>
      <c r="K129" s="81">
        <f t="shared" si="25"/>
        <v>0</v>
      </c>
      <c r="L129" s="80"/>
      <c r="M129" s="80"/>
      <c r="N129" s="80"/>
      <c r="O129" s="80"/>
      <c r="P129" s="81">
        <f t="shared" si="26"/>
        <v>0</v>
      </c>
      <c r="Q129" s="82"/>
      <c r="R129" s="83">
        <f t="shared" si="27"/>
        <v>0</v>
      </c>
      <c r="S129" s="84">
        <v>70</v>
      </c>
      <c r="T129" s="28"/>
    </row>
    <row r="130" spans="1:20" ht="14.25" customHeight="1">
      <c r="A130" s="61">
        <f t="shared" si="24"/>
      </c>
      <c r="B130" s="78"/>
      <c r="C130" s="78"/>
      <c r="D130" s="77" t="e">
        <f t="shared" si="23"/>
        <v>#VALUE!</v>
      </c>
      <c r="E130" s="78"/>
      <c r="F130" s="79"/>
      <c r="G130" s="80"/>
      <c r="H130" s="80"/>
      <c r="I130" s="80"/>
      <c r="J130" s="80"/>
      <c r="K130" s="81">
        <f t="shared" si="25"/>
        <v>0</v>
      </c>
      <c r="L130" s="80"/>
      <c r="M130" s="80"/>
      <c r="N130" s="80"/>
      <c r="O130" s="80"/>
      <c r="P130" s="81">
        <f t="shared" si="26"/>
        <v>0</v>
      </c>
      <c r="Q130" s="82"/>
      <c r="R130" s="83">
        <f t="shared" si="27"/>
        <v>0</v>
      </c>
      <c r="S130" s="84">
        <v>71</v>
      </c>
      <c r="T130" s="28"/>
    </row>
    <row r="131" spans="1:20" ht="14.25" customHeight="1">
      <c r="A131" s="61">
        <f t="shared" si="24"/>
      </c>
      <c r="B131" s="78"/>
      <c r="C131" s="78"/>
      <c r="D131" s="77" t="e">
        <f t="shared" si="23"/>
        <v>#VALUE!</v>
      </c>
      <c r="E131" s="78"/>
      <c r="F131" s="79"/>
      <c r="G131" s="80"/>
      <c r="H131" s="80"/>
      <c r="I131" s="80"/>
      <c r="J131" s="80"/>
      <c r="K131" s="81">
        <f t="shared" si="25"/>
        <v>0</v>
      </c>
      <c r="L131" s="80"/>
      <c r="M131" s="80"/>
      <c r="N131" s="80"/>
      <c r="O131" s="80"/>
      <c r="P131" s="81">
        <f t="shared" si="26"/>
        <v>0</v>
      </c>
      <c r="Q131" s="82"/>
      <c r="R131" s="83">
        <f t="shared" si="27"/>
        <v>0</v>
      </c>
      <c r="S131" s="84">
        <v>72</v>
      </c>
      <c r="T131" s="28"/>
    </row>
    <row r="132" spans="1:20" ht="14.25" customHeight="1">
      <c r="A132" s="61">
        <f t="shared" si="24"/>
      </c>
      <c r="B132" s="78"/>
      <c r="C132" s="78"/>
      <c r="D132" s="77" t="e">
        <f t="shared" si="23"/>
        <v>#VALUE!</v>
      </c>
      <c r="E132" s="78"/>
      <c r="F132" s="79"/>
      <c r="G132" s="80"/>
      <c r="H132" s="80"/>
      <c r="I132" s="80"/>
      <c r="J132" s="80"/>
      <c r="K132" s="81">
        <f t="shared" si="25"/>
        <v>0</v>
      </c>
      <c r="L132" s="80"/>
      <c r="M132" s="80"/>
      <c r="N132" s="80"/>
      <c r="O132" s="80"/>
      <c r="P132" s="81">
        <f t="shared" si="26"/>
        <v>0</v>
      </c>
      <c r="Q132" s="82"/>
      <c r="R132" s="83">
        <f t="shared" si="27"/>
        <v>0</v>
      </c>
      <c r="S132" s="84">
        <v>73</v>
      </c>
      <c r="T132" s="28"/>
    </row>
    <row r="133" spans="1:20" ht="14.25" customHeight="1">
      <c r="A133" s="61">
        <f t="shared" si="24"/>
      </c>
      <c r="B133" s="78"/>
      <c r="C133" s="78"/>
      <c r="D133" s="77" t="e">
        <f t="shared" si="23"/>
        <v>#VALUE!</v>
      </c>
      <c r="E133" s="78"/>
      <c r="F133" s="79"/>
      <c r="G133" s="80"/>
      <c r="H133" s="80"/>
      <c r="I133" s="80"/>
      <c r="J133" s="80"/>
      <c r="K133" s="81">
        <f t="shared" si="25"/>
        <v>0</v>
      </c>
      <c r="L133" s="80"/>
      <c r="M133" s="80"/>
      <c r="N133" s="80"/>
      <c r="O133" s="80"/>
      <c r="P133" s="81">
        <f t="shared" si="26"/>
        <v>0</v>
      </c>
      <c r="Q133" s="82"/>
      <c r="R133" s="83">
        <f t="shared" si="27"/>
        <v>0</v>
      </c>
      <c r="S133" s="84">
        <v>74</v>
      </c>
      <c r="T133" s="28"/>
    </row>
    <row r="134" spans="1:20" ht="14.25" customHeight="1">
      <c r="A134" s="61">
        <f t="shared" si="24"/>
      </c>
      <c r="B134" s="78"/>
      <c r="C134" s="78"/>
      <c r="D134" s="77" t="e">
        <f t="shared" si="23"/>
        <v>#VALUE!</v>
      </c>
      <c r="E134" s="78"/>
      <c r="F134" s="79"/>
      <c r="G134" s="80"/>
      <c r="H134" s="80"/>
      <c r="I134" s="80"/>
      <c r="J134" s="80"/>
      <c r="K134" s="81">
        <f t="shared" si="25"/>
        <v>0</v>
      </c>
      <c r="L134" s="80"/>
      <c r="M134" s="80"/>
      <c r="N134" s="80"/>
      <c r="O134" s="80"/>
      <c r="P134" s="81">
        <f t="shared" si="26"/>
        <v>0</v>
      </c>
      <c r="Q134" s="82"/>
      <c r="R134" s="83">
        <f t="shared" si="27"/>
        <v>0</v>
      </c>
      <c r="S134" s="84">
        <v>75</v>
      </c>
      <c r="T134" s="28"/>
    </row>
    <row r="135" spans="1:20" ht="14.25" customHeight="1">
      <c r="A135" s="61">
        <f t="shared" si="24"/>
      </c>
      <c r="B135" s="78"/>
      <c r="C135" s="78"/>
      <c r="D135" s="77" t="e">
        <f t="shared" si="23"/>
        <v>#VALUE!</v>
      </c>
      <c r="E135" s="78"/>
      <c r="F135" s="79"/>
      <c r="G135" s="80"/>
      <c r="H135" s="80"/>
      <c r="I135" s="80"/>
      <c r="J135" s="80"/>
      <c r="K135" s="81">
        <f t="shared" si="25"/>
        <v>0</v>
      </c>
      <c r="L135" s="80"/>
      <c r="M135" s="80"/>
      <c r="N135" s="80"/>
      <c r="O135" s="80"/>
      <c r="P135" s="81">
        <f t="shared" si="26"/>
        <v>0</v>
      </c>
      <c r="Q135" s="82"/>
      <c r="R135" s="83">
        <f t="shared" si="27"/>
        <v>0</v>
      </c>
      <c r="S135" s="84">
        <v>76</v>
      </c>
      <c r="T135" s="28"/>
    </row>
    <row r="136" spans="1:20" ht="14.25" customHeight="1">
      <c r="A136" s="61">
        <f t="shared" si="24"/>
      </c>
      <c r="B136" s="78"/>
      <c r="C136" s="78"/>
      <c r="D136" s="77" t="e">
        <f t="shared" si="23"/>
        <v>#VALUE!</v>
      </c>
      <c r="E136" s="78"/>
      <c r="F136" s="79"/>
      <c r="G136" s="80"/>
      <c r="H136" s="80"/>
      <c r="I136" s="80"/>
      <c r="J136" s="80"/>
      <c r="K136" s="81">
        <f t="shared" si="25"/>
        <v>0</v>
      </c>
      <c r="L136" s="80"/>
      <c r="M136" s="80"/>
      <c r="N136" s="80"/>
      <c r="O136" s="80"/>
      <c r="P136" s="81">
        <f t="shared" si="26"/>
        <v>0</v>
      </c>
      <c r="Q136" s="82"/>
      <c r="R136" s="83">
        <f t="shared" si="27"/>
        <v>0</v>
      </c>
      <c r="S136" s="84">
        <v>77</v>
      </c>
      <c r="T136" s="28"/>
    </row>
    <row r="137" spans="1:20" ht="14.25" customHeight="1">
      <c r="A137" s="61">
        <f t="shared" si="24"/>
      </c>
      <c r="B137" s="78"/>
      <c r="C137" s="78"/>
      <c r="D137" s="77" t="e">
        <f t="shared" si="23"/>
        <v>#VALUE!</v>
      </c>
      <c r="E137" s="78"/>
      <c r="F137" s="79"/>
      <c r="G137" s="80"/>
      <c r="H137" s="80"/>
      <c r="I137" s="80"/>
      <c r="J137" s="80"/>
      <c r="K137" s="81">
        <f t="shared" si="25"/>
        <v>0</v>
      </c>
      <c r="L137" s="80"/>
      <c r="M137" s="80"/>
      <c r="N137" s="80"/>
      <c r="O137" s="80"/>
      <c r="P137" s="81">
        <f t="shared" si="26"/>
        <v>0</v>
      </c>
      <c r="Q137" s="82"/>
      <c r="R137" s="83">
        <f t="shared" si="27"/>
        <v>0</v>
      </c>
      <c r="S137" s="84">
        <v>78</v>
      </c>
      <c r="T137" s="28"/>
    </row>
    <row r="138" spans="1:20" ht="14.25" customHeight="1">
      <c r="A138" s="61">
        <f t="shared" si="24"/>
      </c>
      <c r="B138" s="78"/>
      <c r="C138" s="78"/>
      <c r="D138" s="77" t="e">
        <f t="shared" si="23"/>
        <v>#VALUE!</v>
      </c>
      <c r="E138" s="78"/>
      <c r="F138" s="79"/>
      <c r="G138" s="80"/>
      <c r="H138" s="80"/>
      <c r="I138" s="80"/>
      <c r="J138" s="80"/>
      <c r="K138" s="81">
        <f t="shared" si="25"/>
        <v>0</v>
      </c>
      <c r="L138" s="80"/>
      <c r="M138" s="80"/>
      <c r="N138" s="80"/>
      <c r="O138" s="80"/>
      <c r="P138" s="81">
        <f t="shared" si="26"/>
        <v>0</v>
      </c>
      <c r="Q138" s="82"/>
      <c r="R138" s="83">
        <f t="shared" si="27"/>
        <v>0</v>
      </c>
      <c r="S138" s="84">
        <v>79</v>
      </c>
      <c r="T138" s="28"/>
    </row>
    <row r="139" spans="1:20" ht="14.25" customHeight="1">
      <c r="A139" s="61">
        <f t="shared" si="24"/>
      </c>
      <c r="B139" s="78"/>
      <c r="C139" s="78"/>
      <c r="D139" s="77" t="e">
        <f t="shared" si="23"/>
        <v>#VALUE!</v>
      </c>
      <c r="E139" s="78"/>
      <c r="F139" s="79"/>
      <c r="G139" s="80"/>
      <c r="H139" s="80"/>
      <c r="I139" s="80"/>
      <c r="J139" s="80"/>
      <c r="K139" s="81">
        <f t="shared" si="25"/>
        <v>0</v>
      </c>
      <c r="L139" s="80"/>
      <c r="M139" s="80"/>
      <c r="N139" s="80"/>
      <c r="O139" s="80"/>
      <c r="P139" s="81">
        <f t="shared" si="26"/>
        <v>0</v>
      </c>
      <c r="Q139" s="82"/>
      <c r="R139" s="83">
        <f t="shared" si="27"/>
        <v>0</v>
      </c>
      <c r="S139" s="84">
        <v>80</v>
      </c>
      <c r="T139" s="28"/>
    </row>
    <row r="140" spans="1:20" ht="14.25" customHeight="1">
      <c r="A140" s="61">
        <f t="shared" si="24"/>
      </c>
      <c r="B140" s="78"/>
      <c r="C140" s="78"/>
      <c r="D140" s="77" t="e">
        <f t="shared" si="23"/>
        <v>#VALUE!</v>
      </c>
      <c r="E140" s="78"/>
      <c r="F140" s="79"/>
      <c r="G140" s="80"/>
      <c r="H140" s="80"/>
      <c r="I140" s="80"/>
      <c r="J140" s="80"/>
      <c r="K140" s="81">
        <f t="shared" si="25"/>
        <v>0</v>
      </c>
      <c r="L140" s="80"/>
      <c r="M140" s="80"/>
      <c r="N140" s="80"/>
      <c r="O140" s="80"/>
      <c r="P140" s="81">
        <f t="shared" si="26"/>
        <v>0</v>
      </c>
      <c r="Q140" s="82"/>
      <c r="R140" s="83">
        <f t="shared" si="27"/>
        <v>0</v>
      </c>
      <c r="S140" s="84">
        <v>81</v>
      </c>
      <c r="T140" s="28"/>
    </row>
    <row r="141" spans="1:20" ht="14.25" customHeight="1">
      <c r="A141" s="61">
        <f t="shared" si="24"/>
      </c>
      <c r="B141" s="78"/>
      <c r="C141" s="78"/>
      <c r="D141" s="77" t="e">
        <f t="shared" si="23"/>
        <v>#VALUE!</v>
      </c>
      <c r="E141" s="78"/>
      <c r="F141" s="79"/>
      <c r="G141" s="80"/>
      <c r="H141" s="80"/>
      <c r="I141" s="80"/>
      <c r="J141" s="80"/>
      <c r="K141" s="81">
        <f t="shared" si="25"/>
        <v>0</v>
      </c>
      <c r="L141" s="80"/>
      <c r="M141" s="80"/>
      <c r="N141" s="80"/>
      <c r="O141" s="80"/>
      <c r="P141" s="81">
        <f t="shared" si="26"/>
        <v>0</v>
      </c>
      <c r="Q141" s="82"/>
      <c r="R141" s="83">
        <f t="shared" si="27"/>
        <v>0</v>
      </c>
      <c r="S141" s="84">
        <v>82</v>
      </c>
      <c r="T141" s="28"/>
    </row>
    <row r="142" spans="1:20" ht="14.25" customHeight="1">
      <c r="A142" s="61">
        <f t="shared" si="24"/>
      </c>
      <c r="B142" s="78"/>
      <c r="C142" s="78"/>
      <c r="D142" s="77" t="e">
        <f t="shared" si="23"/>
        <v>#VALUE!</v>
      </c>
      <c r="E142" s="78"/>
      <c r="F142" s="79"/>
      <c r="G142" s="80"/>
      <c r="H142" s="80"/>
      <c r="I142" s="80"/>
      <c r="J142" s="80"/>
      <c r="K142" s="81">
        <f t="shared" si="25"/>
        <v>0</v>
      </c>
      <c r="L142" s="80"/>
      <c r="M142" s="80"/>
      <c r="N142" s="80"/>
      <c r="O142" s="80"/>
      <c r="P142" s="81">
        <f t="shared" si="26"/>
        <v>0</v>
      </c>
      <c r="Q142" s="82"/>
      <c r="R142" s="83">
        <f t="shared" si="27"/>
        <v>0</v>
      </c>
      <c r="S142" s="84">
        <v>83</v>
      </c>
      <c r="T142" s="28"/>
    </row>
    <row r="143" spans="1:20" ht="14.25" customHeight="1">
      <c r="A143" s="61">
        <f t="shared" si="24"/>
      </c>
      <c r="B143" s="78"/>
      <c r="C143" s="78"/>
      <c r="D143" s="77" t="e">
        <f t="shared" si="23"/>
        <v>#VALUE!</v>
      </c>
      <c r="E143" s="78"/>
      <c r="F143" s="79"/>
      <c r="G143" s="80"/>
      <c r="H143" s="80"/>
      <c r="I143" s="80"/>
      <c r="J143" s="80"/>
      <c r="K143" s="81">
        <f t="shared" si="25"/>
        <v>0</v>
      </c>
      <c r="L143" s="80"/>
      <c r="M143" s="80"/>
      <c r="N143" s="80"/>
      <c r="O143" s="80"/>
      <c r="P143" s="81">
        <f t="shared" si="26"/>
        <v>0</v>
      </c>
      <c r="Q143" s="82"/>
      <c r="R143" s="83">
        <f t="shared" si="27"/>
        <v>0</v>
      </c>
      <c r="S143" s="84">
        <v>84</v>
      </c>
      <c r="T143" s="28"/>
    </row>
    <row r="144" spans="1:20" ht="14.25" customHeight="1">
      <c r="A144" s="61">
        <f t="shared" si="24"/>
      </c>
      <c r="B144" s="78"/>
      <c r="C144" s="78"/>
      <c r="D144" s="77" t="e">
        <f t="shared" si="23"/>
        <v>#VALUE!</v>
      </c>
      <c r="E144" s="78"/>
      <c r="F144" s="79"/>
      <c r="G144" s="80"/>
      <c r="H144" s="80"/>
      <c r="I144" s="80"/>
      <c r="J144" s="80"/>
      <c r="K144" s="81">
        <f t="shared" si="25"/>
        <v>0</v>
      </c>
      <c r="L144" s="80"/>
      <c r="M144" s="80"/>
      <c r="N144" s="80"/>
      <c r="O144" s="80"/>
      <c r="P144" s="81">
        <f t="shared" si="26"/>
        <v>0</v>
      </c>
      <c r="Q144" s="82"/>
      <c r="R144" s="83">
        <f t="shared" si="27"/>
        <v>0</v>
      </c>
      <c r="S144" s="84">
        <v>85</v>
      </c>
      <c r="T144" s="28"/>
    </row>
    <row r="145" spans="1:20" ht="14.25" customHeight="1">
      <c r="A145" s="61">
        <f t="shared" si="24"/>
      </c>
      <c r="B145" s="78"/>
      <c r="C145" s="78"/>
      <c r="D145" s="77" t="e">
        <f t="shared" si="23"/>
        <v>#VALUE!</v>
      </c>
      <c r="E145" s="78"/>
      <c r="F145" s="79"/>
      <c r="G145" s="80"/>
      <c r="H145" s="80"/>
      <c r="I145" s="80"/>
      <c r="J145" s="80"/>
      <c r="K145" s="81">
        <f t="shared" si="25"/>
        <v>0</v>
      </c>
      <c r="L145" s="80"/>
      <c r="M145" s="80"/>
      <c r="N145" s="80"/>
      <c r="O145" s="80"/>
      <c r="P145" s="81">
        <f t="shared" si="26"/>
        <v>0</v>
      </c>
      <c r="Q145" s="82"/>
      <c r="R145" s="83">
        <f t="shared" si="27"/>
        <v>0</v>
      </c>
      <c r="S145" s="84">
        <v>86</v>
      </c>
      <c r="T145" s="28"/>
    </row>
    <row r="146" spans="1:20" ht="14.25" customHeight="1">
      <c r="A146" s="61">
        <f t="shared" si="24"/>
      </c>
      <c r="B146" s="78"/>
      <c r="C146" s="78"/>
      <c r="D146" s="77" t="e">
        <f t="shared" si="23"/>
        <v>#VALUE!</v>
      </c>
      <c r="E146" s="78"/>
      <c r="F146" s="79"/>
      <c r="G146" s="80"/>
      <c r="H146" s="80"/>
      <c r="I146" s="80"/>
      <c r="J146" s="80"/>
      <c r="K146" s="81">
        <f t="shared" si="25"/>
        <v>0</v>
      </c>
      <c r="L146" s="80"/>
      <c r="M146" s="80"/>
      <c r="N146" s="80"/>
      <c r="O146" s="80"/>
      <c r="P146" s="81">
        <f t="shared" si="26"/>
        <v>0</v>
      </c>
      <c r="Q146" s="82"/>
      <c r="R146" s="83">
        <f t="shared" si="27"/>
        <v>0</v>
      </c>
      <c r="S146" s="84">
        <v>87</v>
      </c>
      <c r="T146" s="28"/>
    </row>
    <row r="147" spans="1:20" ht="14.25" customHeight="1">
      <c r="A147" s="61">
        <f t="shared" si="24"/>
      </c>
      <c r="B147" s="78"/>
      <c r="C147" s="78"/>
      <c r="D147" s="77" t="e">
        <f t="shared" si="23"/>
        <v>#VALUE!</v>
      </c>
      <c r="E147" s="78"/>
      <c r="F147" s="79"/>
      <c r="G147" s="80"/>
      <c r="H147" s="80"/>
      <c r="I147" s="80"/>
      <c r="J147" s="80"/>
      <c r="K147" s="81">
        <f t="shared" si="25"/>
        <v>0</v>
      </c>
      <c r="L147" s="80"/>
      <c r="M147" s="80"/>
      <c r="N147" s="80"/>
      <c r="O147" s="80"/>
      <c r="P147" s="81">
        <f t="shared" si="26"/>
        <v>0</v>
      </c>
      <c r="Q147" s="82"/>
      <c r="R147" s="83">
        <f t="shared" si="27"/>
        <v>0</v>
      </c>
      <c r="S147" s="84">
        <v>88</v>
      </c>
      <c r="T147" s="28"/>
    </row>
    <row r="148" spans="1:20" ht="14.25" customHeight="1">
      <c r="A148" s="61">
        <f t="shared" si="24"/>
      </c>
      <c r="B148" s="78"/>
      <c r="C148" s="78"/>
      <c r="D148" s="77" t="e">
        <f t="shared" si="23"/>
        <v>#VALUE!</v>
      </c>
      <c r="E148" s="78"/>
      <c r="F148" s="79"/>
      <c r="G148" s="80"/>
      <c r="H148" s="80"/>
      <c r="I148" s="80"/>
      <c r="J148" s="80"/>
      <c r="K148" s="81">
        <f t="shared" si="25"/>
        <v>0</v>
      </c>
      <c r="L148" s="80"/>
      <c r="M148" s="80"/>
      <c r="N148" s="80"/>
      <c r="O148" s="80"/>
      <c r="P148" s="81">
        <f t="shared" si="26"/>
        <v>0</v>
      </c>
      <c r="Q148" s="82"/>
      <c r="R148" s="83">
        <f t="shared" si="27"/>
        <v>0</v>
      </c>
      <c r="S148" s="84">
        <v>89</v>
      </c>
      <c r="T148" s="28"/>
    </row>
    <row r="149" spans="1:20" ht="14.25" customHeight="1">
      <c r="A149" s="61">
        <f t="shared" si="24"/>
      </c>
      <c r="B149" s="78"/>
      <c r="C149" s="78"/>
      <c r="D149" s="77" t="e">
        <f t="shared" si="23"/>
        <v>#VALUE!</v>
      </c>
      <c r="E149" s="78"/>
      <c r="F149" s="79"/>
      <c r="G149" s="80"/>
      <c r="H149" s="80"/>
      <c r="I149" s="80"/>
      <c r="J149" s="80"/>
      <c r="K149" s="81">
        <f t="shared" si="25"/>
        <v>0</v>
      </c>
      <c r="L149" s="80"/>
      <c r="M149" s="80"/>
      <c r="N149" s="80"/>
      <c r="O149" s="80"/>
      <c r="P149" s="81">
        <f t="shared" si="26"/>
        <v>0</v>
      </c>
      <c r="Q149" s="82"/>
      <c r="R149" s="83">
        <f t="shared" si="27"/>
        <v>0</v>
      </c>
      <c r="S149" s="84">
        <v>90</v>
      </c>
      <c r="T149" s="28"/>
    </row>
    <row r="150" spans="1:20" ht="14.25" customHeight="1">
      <c r="A150" s="61">
        <f t="shared" si="24"/>
      </c>
      <c r="B150" s="78"/>
      <c r="C150" s="78"/>
      <c r="D150" s="77" t="e">
        <f t="shared" si="23"/>
        <v>#VALUE!</v>
      </c>
      <c r="E150" s="78"/>
      <c r="F150" s="79"/>
      <c r="G150" s="80"/>
      <c r="H150" s="80"/>
      <c r="I150" s="80"/>
      <c r="J150" s="80"/>
      <c r="K150" s="81">
        <f t="shared" si="25"/>
        <v>0</v>
      </c>
      <c r="L150" s="80"/>
      <c r="M150" s="80"/>
      <c r="N150" s="80"/>
      <c r="O150" s="80"/>
      <c r="P150" s="81">
        <f t="shared" si="26"/>
        <v>0</v>
      </c>
      <c r="Q150" s="82"/>
      <c r="R150" s="83">
        <f t="shared" si="27"/>
        <v>0</v>
      </c>
      <c r="S150" s="84">
        <v>91</v>
      </c>
      <c r="T150" s="28"/>
    </row>
    <row r="151" spans="1:20" ht="14.25" customHeight="1">
      <c r="A151" s="61">
        <f t="shared" si="24"/>
      </c>
      <c r="B151" s="78"/>
      <c r="C151" s="78"/>
      <c r="D151" s="77" t="e">
        <f t="shared" si="23"/>
        <v>#VALUE!</v>
      </c>
      <c r="E151" s="78"/>
      <c r="F151" s="79"/>
      <c r="G151" s="80"/>
      <c r="H151" s="80"/>
      <c r="I151" s="80"/>
      <c r="J151" s="80"/>
      <c r="K151" s="81">
        <f t="shared" si="25"/>
        <v>0</v>
      </c>
      <c r="L151" s="80"/>
      <c r="M151" s="80"/>
      <c r="N151" s="80"/>
      <c r="O151" s="80"/>
      <c r="P151" s="81">
        <f t="shared" si="26"/>
        <v>0</v>
      </c>
      <c r="Q151" s="82"/>
      <c r="R151" s="83">
        <f t="shared" si="27"/>
        <v>0</v>
      </c>
      <c r="S151" s="84">
        <v>92</v>
      </c>
      <c r="T151" s="28"/>
    </row>
    <row r="152" spans="1:20" ht="14.25" customHeight="1">
      <c r="A152" s="61">
        <f t="shared" si="24"/>
      </c>
      <c r="B152" s="78"/>
      <c r="C152" s="78"/>
      <c r="D152" s="77" t="e">
        <f t="shared" si="23"/>
        <v>#VALUE!</v>
      </c>
      <c r="E152" s="78"/>
      <c r="F152" s="79"/>
      <c r="G152" s="80"/>
      <c r="H152" s="80"/>
      <c r="I152" s="80"/>
      <c r="J152" s="80"/>
      <c r="K152" s="81">
        <f t="shared" si="25"/>
        <v>0</v>
      </c>
      <c r="L152" s="80"/>
      <c r="M152" s="80"/>
      <c r="N152" s="80"/>
      <c r="O152" s="80"/>
      <c r="P152" s="81">
        <f t="shared" si="26"/>
        <v>0</v>
      </c>
      <c r="Q152" s="82"/>
      <c r="R152" s="83">
        <f t="shared" si="27"/>
        <v>0</v>
      </c>
      <c r="S152" s="84">
        <v>93</v>
      </c>
      <c r="T152" s="28"/>
    </row>
    <row r="153" spans="1:20" ht="14.25" customHeight="1">
      <c r="A153" s="61">
        <f t="shared" si="24"/>
      </c>
      <c r="B153" s="78"/>
      <c r="C153" s="78"/>
      <c r="D153" s="77" t="e">
        <f t="shared" si="23"/>
        <v>#VALUE!</v>
      </c>
      <c r="E153" s="78"/>
      <c r="F153" s="79"/>
      <c r="G153" s="80"/>
      <c r="H153" s="80"/>
      <c r="I153" s="80"/>
      <c r="J153" s="80"/>
      <c r="K153" s="81">
        <f t="shared" si="25"/>
        <v>0</v>
      </c>
      <c r="L153" s="80"/>
      <c r="M153" s="80"/>
      <c r="N153" s="80"/>
      <c r="O153" s="80"/>
      <c r="P153" s="81">
        <f t="shared" si="26"/>
        <v>0</v>
      </c>
      <c r="Q153" s="82"/>
      <c r="R153" s="83">
        <f t="shared" si="27"/>
        <v>0</v>
      </c>
      <c r="S153" s="84">
        <v>94</v>
      </c>
      <c r="T153" s="28"/>
    </row>
    <row r="154" spans="1:20" ht="14.25" customHeight="1">
      <c r="A154" s="61">
        <f t="shared" si="24"/>
      </c>
      <c r="B154" s="78"/>
      <c r="C154" s="78"/>
      <c r="D154" s="77" t="e">
        <f t="shared" si="23"/>
        <v>#VALUE!</v>
      </c>
      <c r="E154" s="78"/>
      <c r="F154" s="79"/>
      <c r="G154" s="80"/>
      <c r="H154" s="80"/>
      <c r="I154" s="80"/>
      <c r="J154" s="80"/>
      <c r="K154" s="81">
        <f t="shared" si="25"/>
        <v>0</v>
      </c>
      <c r="L154" s="80"/>
      <c r="M154" s="80"/>
      <c r="N154" s="80"/>
      <c r="O154" s="80"/>
      <c r="P154" s="81">
        <f t="shared" si="26"/>
        <v>0</v>
      </c>
      <c r="Q154" s="82"/>
      <c r="R154" s="83">
        <f t="shared" si="27"/>
        <v>0</v>
      </c>
      <c r="S154" s="84">
        <v>95</v>
      </c>
      <c r="T154" s="28"/>
    </row>
    <row r="155" spans="1:20" ht="14.25" customHeight="1">
      <c r="A155" s="61">
        <f t="shared" si="24"/>
      </c>
      <c r="B155" s="78"/>
      <c r="C155" s="78"/>
      <c r="D155" s="77" t="e">
        <f t="shared" si="23"/>
        <v>#VALUE!</v>
      </c>
      <c r="E155" s="78"/>
      <c r="F155" s="79"/>
      <c r="G155" s="80"/>
      <c r="H155" s="80"/>
      <c r="I155" s="80"/>
      <c r="J155" s="80"/>
      <c r="K155" s="81">
        <f t="shared" si="25"/>
        <v>0</v>
      </c>
      <c r="L155" s="80"/>
      <c r="M155" s="80"/>
      <c r="N155" s="80"/>
      <c r="O155" s="80"/>
      <c r="P155" s="81">
        <f t="shared" si="26"/>
        <v>0</v>
      </c>
      <c r="Q155" s="82"/>
      <c r="R155" s="83">
        <f t="shared" si="27"/>
        <v>0</v>
      </c>
      <c r="S155" s="84">
        <v>96</v>
      </c>
      <c r="T155" s="28"/>
    </row>
    <row r="156" spans="1:20" ht="14.25" customHeight="1">
      <c r="A156" s="61">
        <f t="shared" si="24"/>
      </c>
      <c r="B156" s="78"/>
      <c r="C156" s="78"/>
      <c r="D156" s="77" t="e">
        <f t="shared" si="23"/>
        <v>#VALUE!</v>
      </c>
      <c r="E156" s="78"/>
      <c r="F156" s="79"/>
      <c r="G156" s="80"/>
      <c r="H156" s="80"/>
      <c r="I156" s="80"/>
      <c r="J156" s="80"/>
      <c r="K156" s="81">
        <f aca="true" t="shared" si="28" ref="K156:K168">G156+H156+I156-J156</f>
        <v>0</v>
      </c>
      <c r="L156" s="80"/>
      <c r="M156" s="80"/>
      <c r="N156" s="80"/>
      <c r="O156" s="80"/>
      <c r="P156" s="81">
        <f aca="true" t="shared" si="29" ref="P156:P168">L156+M156+N156-O156</f>
        <v>0</v>
      </c>
      <c r="Q156" s="82"/>
      <c r="R156" s="83">
        <f aca="true" t="shared" si="30" ref="R156:R168">MAX(P156,K156)</f>
        <v>0</v>
      </c>
      <c r="S156" s="84">
        <v>97</v>
      </c>
      <c r="T156" s="28"/>
    </row>
    <row r="157" spans="1:20" ht="14.25" customHeight="1">
      <c r="A157" s="61">
        <f t="shared" si="24"/>
      </c>
      <c r="B157" s="78"/>
      <c r="C157" s="78"/>
      <c r="D157" s="77" t="e">
        <f aca="true" t="shared" si="31" ref="D157:D168">UPPER(B157)&amp;" "&amp;UPPER(LEFT(C157,1))&amp;LOWER(RIGHT(C157,LEN(C157)-1))</f>
        <v>#VALUE!</v>
      </c>
      <c r="E157" s="78"/>
      <c r="F157" s="79"/>
      <c r="G157" s="80"/>
      <c r="H157" s="80"/>
      <c r="I157" s="80"/>
      <c r="J157" s="80"/>
      <c r="K157" s="81">
        <f t="shared" si="28"/>
        <v>0</v>
      </c>
      <c r="L157" s="80"/>
      <c r="M157" s="80"/>
      <c r="N157" s="80"/>
      <c r="O157" s="80"/>
      <c r="P157" s="81">
        <f t="shared" si="29"/>
        <v>0</v>
      </c>
      <c r="Q157" s="82"/>
      <c r="R157" s="83">
        <f t="shared" si="30"/>
        <v>0</v>
      </c>
      <c r="S157" s="84">
        <v>98</v>
      </c>
      <c r="T157" s="28"/>
    </row>
    <row r="158" spans="1:20" ht="14.25" customHeight="1">
      <c r="A158" s="61">
        <f t="shared" si="24"/>
      </c>
      <c r="B158" s="78"/>
      <c r="C158" s="78"/>
      <c r="D158" s="77" t="e">
        <f t="shared" si="31"/>
        <v>#VALUE!</v>
      </c>
      <c r="E158" s="78"/>
      <c r="F158" s="79"/>
      <c r="G158" s="80"/>
      <c r="H158" s="80"/>
      <c r="I158" s="80"/>
      <c r="J158" s="80"/>
      <c r="K158" s="81">
        <f t="shared" si="28"/>
        <v>0</v>
      </c>
      <c r="L158" s="80"/>
      <c r="M158" s="80"/>
      <c r="N158" s="80"/>
      <c r="O158" s="80"/>
      <c r="P158" s="81">
        <f t="shared" si="29"/>
        <v>0</v>
      </c>
      <c r="Q158" s="82"/>
      <c r="R158" s="83">
        <f t="shared" si="30"/>
        <v>0</v>
      </c>
      <c r="S158" s="84">
        <v>99</v>
      </c>
      <c r="T158" s="28"/>
    </row>
    <row r="159" spans="1:20" ht="14.25" customHeight="1">
      <c r="A159" s="61">
        <f t="shared" si="24"/>
      </c>
      <c r="B159" s="78"/>
      <c r="C159" s="78"/>
      <c r="D159" s="77" t="e">
        <f t="shared" si="31"/>
        <v>#VALUE!</v>
      </c>
      <c r="E159" s="78"/>
      <c r="F159" s="79"/>
      <c r="G159" s="80"/>
      <c r="H159" s="80"/>
      <c r="I159" s="80"/>
      <c r="J159" s="80"/>
      <c r="K159" s="81">
        <f t="shared" si="28"/>
        <v>0</v>
      </c>
      <c r="L159" s="80"/>
      <c r="M159" s="80"/>
      <c r="N159" s="80"/>
      <c r="O159" s="80"/>
      <c r="P159" s="81">
        <f t="shared" si="29"/>
        <v>0</v>
      </c>
      <c r="Q159" s="82"/>
      <c r="R159" s="83">
        <f t="shared" si="30"/>
        <v>0</v>
      </c>
      <c r="S159" s="84">
        <v>100</v>
      </c>
      <c r="T159" s="28"/>
    </row>
    <row r="160" spans="1:20" ht="14.25" customHeight="1">
      <c r="A160" s="61">
        <f t="shared" si="24"/>
      </c>
      <c r="B160" s="78"/>
      <c r="C160" s="78"/>
      <c r="D160" s="77" t="e">
        <f t="shared" si="31"/>
        <v>#VALUE!</v>
      </c>
      <c r="E160" s="78"/>
      <c r="F160" s="79"/>
      <c r="G160" s="80"/>
      <c r="H160" s="80"/>
      <c r="I160" s="80"/>
      <c r="J160" s="80"/>
      <c r="K160" s="81">
        <f t="shared" si="28"/>
        <v>0</v>
      </c>
      <c r="L160" s="80"/>
      <c r="M160" s="80"/>
      <c r="N160" s="80"/>
      <c r="O160" s="80"/>
      <c r="P160" s="81">
        <f t="shared" si="29"/>
        <v>0</v>
      </c>
      <c r="Q160" s="82"/>
      <c r="R160" s="83">
        <f t="shared" si="30"/>
        <v>0</v>
      </c>
      <c r="S160" s="84">
        <v>101</v>
      </c>
      <c r="T160" s="28"/>
    </row>
    <row r="161" spans="1:20" ht="14.25" customHeight="1">
      <c r="A161" s="61">
        <f t="shared" si="24"/>
      </c>
      <c r="B161" s="78"/>
      <c r="C161" s="78"/>
      <c r="D161" s="77" t="e">
        <f t="shared" si="31"/>
        <v>#VALUE!</v>
      </c>
      <c r="E161" s="78"/>
      <c r="F161" s="79"/>
      <c r="G161" s="80"/>
      <c r="H161" s="80"/>
      <c r="I161" s="80"/>
      <c r="J161" s="80"/>
      <c r="K161" s="81">
        <f t="shared" si="28"/>
        <v>0</v>
      </c>
      <c r="L161" s="80"/>
      <c r="M161" s="80"/>
      <c r="N161" s="80"/>
      <c r="O161" s="80"/>
      <c r="P161" s="81">
        <f t="shared" si="29"/>
        <v>0</v>
      </c>
      <c r="Q161" s="82"/>
      <c r="R161" s="83">
        <f t="shared" si="30"/>
        <v>0</v>
      </c>
      <c r="S161" s="84">
        <v>102</v>
      </c>
      <c r="T161" s="28"/>
    </row>
    <row r="162" spans="1:20" ht="14.25" customHeight="1">
      <c r="A162" s="61">
        <f t="shared" si="24"/>
      </c>
      <c r="B162" s="78"/>
      <c r="C162" s="78"/>
      <c r="D162" s="77" t="e">
        <f t="shared" si="31"/>
        <v>#VALUE!</v>
      </c>
      <c r="E162" s="78"/>
      <c r="F162" s="79"/>
      <c r="G162" s="80"/>
      <c r="H162" s="80"/>
      <c r="I162" s="80"/>
      <c r="J162" s="80"/>
      <c r="K162" s="81">
        <f t="shared" si="28"/>
        <v>0</v>
      </c>
      <c r="L162" s="80"/>
      <c r="M162" s="80"/>
      <c r="N162" s="80"/>
      <c r="O162" s="80"/>
      <c r="P162" s="81">
        <f t="shared" si="29"/>
        <v>0</v>
      </c>
      <c r="Q162" s="82"/>
      <c r="R162" s="83">
        <f t="shared" si="30"/>
        <v>0</v>
      </c>
      <c r="S162" s="84">
        <v>103</v>
      </c>
      <c r="T162" s="28"/>
    </row>
    <row r="163" spans="1:20" ht="14.25" customHeight="1">
      <c r="A163" s="61">
        <f t="shared" si="24"/>
      </c>
      <c r="B163" s="78"/>
      <c r="C163" s="78"/>
      <c r="D163" s="77" t="e">
        <f t="shared" si="31"/>
        <v>#VALUE!</v>
      </c>
      <c r="E163" s="78"/>
      <c r="F163" s="79"/>
      <c r="G163" s="80"/>
      <c r="H163" s="80"/>
      <c r="I163" s="80"/>
      <c r="J163" s="80"/>
      <c r="K163" s="81">
        <f t="shared" si="28"/>
        <v>0</v>
      </c>
      <c r="L163" s="80"/>
      <c r="M163" s="80"/>
      <c r="N163" s="80"/>
      <c r="O163" s="80"/>
      <c r="P163" s="81">
        <f t="shared" si="29"/>
        <v>0</v>
      </c>
      <c r="Q163" s="82"/>
      <c r="R163" s="83">
        <f t="shared" si="30"/>
        <v>0</v>
      </c>
      <c r="S163" s="84">
        <v>104</v>
      </c>
      <c r="T163" s="28"/>
    </row>
    <row r="164" spans="1:20" ht="14.25" customHeight="1">
      <c r="A164" s="61">
        <f t="shared" si="24"/>
      </c>
      <c r="B164" s="78"/>
      <c r="C164" s="78"/>
      <c r="D164" s="77" t="e">
        <f t="shared" si="31"/>
        <v>#VALUE!</v>
      </c>
      <c r="E164" s="78"/>
      <c r="F164" s="79"/>
      <c r="G164" s="80"/>
      <c r="H164" s="80"/>
      <c r="I164" s="80"/>
      <c r="J164" s="80"/>
      <c r="K164" s="81">
        <f t="shared" si="28"/>
        <v>0</v>
      </c>
      <c r="L164" s="80"/>
      <c r="M164" s="80"/>
      <c r="N164" s="80"/>
      <c r="O164" s="80"/>
      <c r="P164" s="81">
        <f t="shared" si="29"/>
        <v>0</v>
      </c>
      <c r="Q164" s="82"/>
      <c r="R164" s="83">
        <f t="shared" si="30"/>
        <v>0</v>
      </c>
      <c r="S164" s="84">
        <v>105</v>
      </c>
      <c r="T164" s="28"/>
    </row>
    <row r="165" spans="1:20" ht="14.25" customHeight="1">
      <c r="A165" s="61">
        <f t="shared" si="24"/>
      </c>
      <c r="B165" s="78"/>
      <c r="C165" s="78"/>
      <c r="D165" s="77" t="e">
        <f t="shared" si="31"/>
        <v>#VALUE!</v>
      </c>
      <c r="E165" s="78"/>
      <c r="F165" s="79"/>
      <c r="G165" s="80"/>
      <c r="H165" s="80"/>
      <c r="I165" s="80"/>
      <c r="J165" s="80"/>
      <c r="K165" s="81">
        <f t="shared" si="28"/>
        <v>0</v>
      </c>
      <c r="L165" s="80"/>
      <c r="M165" s="80"/>
      <c r="N165" s="80"/>
      <c r="O165" s="80"/>
      <c r="P165" s="81">
        <f t="shared" si="29"/>
        <v>0</v>
      </c>
      <c r="Q165" s="82"/>
      <c r="R165" s="83">
        <f t="shared" si="30"/>
        <v>0</v>
      </c>
      <c r="S165" s="84">
        <v>106</v>
      </c>
      <c r="T165" s="28"/>
    </row>
    <row r="166" spans="1:20" ht="14.25" customHeight="1">
      <c r="A166" s="61">
        <f t="shared" si="24"/>
      </c>
      <c r="B166" s="78"/>
      <c r="C166" s="78"/>
      <c r="D166" s="77" t="e">
        <f t="shared" si="31"/>
        <v>#VALUE!</v>
      </c>
      <c r="E166" s="78"/>
      <c r="F166" s="79"/>
      <c r="G166" s="80"/>
      <c r="H166" s="80"/>
      <c r="I166" s="80"/>
      <c r="J166" s="80"/>
      <c r="K166" s="81">
        <f t="shared" si="28"/>
        <v>0</v>
      </c>
      <c r="L166" s="80"/>
      <c r="M166" s="80"/>
      <c r="N166" s="80"/>
      <c r="O166" s="80"/>
      <c r="P166" s="81">
        <f t="shared" si="29"/>
        <v>0</v>
      </c>
      <c r="Q166" s="82"/>
      <c r="R166" s="83">
        <f t="shared" si="30"/>
        <v>0</v>
      </c>
      <c r="S166" s="84">
        <v>107</v>
      </c>
      <c r="T166" s="28"/>
    </row>
    <row r="167" spans="1:20" ht="14.25" customHeight="1">
      <c r="A167" s="61">
        <f t="shared" si="24"/>
      </c>
      <c r="B167" s="78"/>
      <c r="C167" s="78"/>
      <c r="D167" s="77" t="e">
        <f t="shared" si="31"/>
        <v>#VALUE!</v>
      </c>
      <c r="E167" s="78"/>
      <c r="F167" s="79"/>
      <c r="G167" s="80"/>
      <c r="H167" s="80"/>
      <c r="I167" s="80"/>
      <c r="J167" s="80"/>
      <c r="K167" s="81">
        <f t="shared" si="28"/>
        <v>0</v>
      </c>
      <c r="L167" s="80"/>
      <c r="M167" s="80"/>
      <c r="N167" s="80"/>
      <c r="O167" s="80"/>
      <c r="P167" s="81">
        <f t="shared" si="29"/>
        <v>0</v>
      </c>
      <c r="Q167" s="82"/>
      <c r="R167" s="83">
        <f t="shared" si="30"/>
        <v>0</v>
      </c>
      <c r="S167" s="84">
        <v>108</v>
      </c>
      <c r="T167" s="28"/>
    </row>
    <row r="168" spans="1:20" ht="14.25" customHeight="1">
      <c r="A168" s="61">
        <f t="shared" si="24"/>
      </c>
      <c r="B168" s="78"/>
      <c r="C168" s="78"/>
      <c r="D168" s="77" t="e">
        <f t="shared" si="31"/>
        <v>#VALUE!</v>
      </c>
      <c r="E168" s="78"/>
      <c r="F168" s="79"/>
      <c r="G168" s="80"/>
      <c r="H168" s="80"/>
      <c r="I168" s="80"/>
      <c r="J168" s="80"/>
      <c r="K168" s="81">
        <f t="shared" si="28"/>
        <v>0</v>
      </c>
      <c r="L168" s="80"/>
      <c r="M168" s="80"/>
      <c r="N168" s="80"/>
      <c r="O168" s="80"/>
      <c r="P168" s="81">
        <f t="shared" si="29"/>
        <v>0</v>
      </c>
      <c r="Q168" s="82"/>
      <c r="R168" s="83">
        <f t="shared" si="30"/>
        <v>0</v>
      </c>
      <c r="S168" s="84">
        <v>109</v>
      </c>
      <c r="T168" s="28"/>
    </row>
    <row r="169" spans="2:20" ht="12.75">
      <c r="B169" s="86"/>
      <c r="C169" s="86"/>
      <c r="D169" s="86"/>
      <c r="E169" s="86"/>
      <c r="F169" s="87"/>
      <c r="G169" s="88"/>
      <c r="H169" s="88"/>
      <c r="I169" s="88"/>
      <c r="J169" s="88"/>
      <c r="K169" s="89"/>
      <c r="L169" s="88"/>
      <c r="M169" s="88"/>
      <c r="N169" s="88"/>
      <c r="O169" s="88"/>
      <c r="P169" s="89"/>
      <c r="Q169" s="28"/>
      <c r="R169" s="90"/>
      <c r="S169" s="91"/>
      <c r="T169" s="28"/>
    </row>
    <row r="170" spans="2:20" ht="12.75">
      <c r="B170" s="86"/>
      <c r="C170" s="86"/>
      <c r="D170" s="86"/>
      <c r="E170" s="86"/>
      <c r="F170" s="87"/>
      <c r="G170" s="88"/>
      <c r="H170" s="88"/>
      <c r="I170" s="88"/>
      <c r="J170" s="88"/>
      <c r="K170" s="89"/>
      <c r="L170" s="88"/>
      <c r="M170" s="88"/>
      <c r="N170" s="88"/>
      <c r="O170" s="88"/>
      <c r="P170" s="89"/>
      <c r="Q170" s="28"/>
      <c r="R170" s="90"/>
      <c r="S170" s="92"/>
      <c r="T170" s="28"/>
    </row>
    <row r="171" spans="2:20" ht="12.75">
      <c r="B171" s="86"/>
      <c r="C171" s="86"/>
      <c r="D171" s="86"/>
      <c r="E171" s="86"/>
      <c r="F171" s="87"/>
      <c r="G171" s="88"/>
      <c r="H171" s="88"/>
      <c r="I171" s="88"/>
      <c r="J171" s="88"/>
      <c r="K171" s="89"/>
      <c r="L171" s="88"/>
      <c r="M171" s="88"/>
      <c r="N171" s="88"/>
      <c r="O171" s="88"/>
      <c r="P171" s="89"/>
      <c r="Q171" s="28"/>
      <c r="R171" s="90"/>
      <c r="S171" s="92"/>
      <c r="T171" s="28"/>
    </row>
    <row r="172" spans="2:20" ht="12.75">
      <c r="B172" s="86"/>
      <c r="C172" s="86"/>
      <c r="D172" s="86"/>
      <c r="E172" s="86"/>
      <c r="F172" s="87"/>
      <c r="G172" s="88"/>
      <c r="H172" s="88"/>
      <c r="I172" s="88"/>
      <c r="J172" s="88"/>
      <c r="K172" s="89"/>
      <c r="L172" s="88"/>
      <c r="M172" s="88"/>
      <c r="N172" s="88"/>
      <c r="O172" s="88"/>
      <c r="P172" s="89"/>
      <c r="Q172" s="28"/>
      <c r="R172" s="90"/>
      <c r="S172" s="92"/>
      <c r="T172" s="28"/>
    </row>
    <row r="173" spans="2:20" ht="12.75">
      <c r="B173" s="86"/>
      <c r="C173" s="86"/>
      <c r="D173" s="86"/>
      <c r="E173" s="86"/>
      <c r="F173" s="87"/>
      <c r="G173" s="88"/>
      <c r="H173" s="88"/>
      <c r="I173" s="88"/>
      <c r="J173" s="88"/>
      <c r="K173" s="89"/>
      <c r="L173" s="88"/>
      <c r="M173" s="88"/>
      <c r="N173" s="88"/>
      <c r="O173" s="88"/>
      <c r="P173" s="89"/>
      <c r="Q173" s="28"/>
      <c r="R173" s="90"/>
      <c r="S173" s="92"/>
      <c r="T173" s="28"/>
    </row>
    <row r="174" spans="2:20" ht="12.75">
      <c r="B174" s="86"/>
      <c r="C174" s="86"/>
      <c r="D174" s="86"/>
      <c r="E174" s="86"/>
      <c r="F174" s="87"/>
      <c r="G174" s="88"/>
      <c r="H174" s="88"/>
      <c r="I174" s="88"/>
      <c r="J174" s="88"/>
      <c r="K174" s="89"/>
      <c r="L174" s="88"/>
      <c r="M174" s="88"/>
      <c r="N174" s="88"/>
      <c r="O174" s="88"/>
      <c r="P174" s="89"/>
      <c r="Q174" s="28"/>
      <c r="R174" s="90"/>
      <c r="S174" s="92"/>
      <c r="T174" s="28"/>
    </row>
    <row r="175" spans="2:20" ht="12.75">
      <c r="B175" s="86"/>
      <c r="C175" s="86"/>
      <c r="D175" s="86"/>
      <c r="E175" s="86"/>
      <c r="F175" s="87"/>
      <c r="G175" s="88"/>
      <c r="H175" s="88"/>
      <c r="I175" s="88"/>
      <c r="J175" s="88"/>
      <c r="K175" s="89"/>
      <c r="L175" s="88"/>
      <c r="M175" s="88"/>
      <c r="N175" s="88"/>
      <c r="O175" s="88"/>
      <c r="P175" s="89"/>
      <c r="Q175" s="28"/>
      <c r="R175" s="90"/>
      <c r="S175" s="92"/>
      <c r="T175" s="28"/>
    </row>
    <row r="176" spans="2:20" ht="12.75">
      <c r="B176" s="86"/>
      <c r="C176" s="86"/>
      <c r="D176" s="86"/>
      <c r="E176" s="86"/>
      <c r="F176" s="87"/>
      <c r="G176" s="88"/>
      <c r="H176" s="88"/>
      <c r="I176" s="88"/>
      <c r="J176" s="88"/>
      <c r="K176" s="89"/>
      <c r="L176" s="88"/>
      <c r="M176" s="88"/>
      <c r="N176" s="88"/>
      <c r="O176" s="88"/>
      <c r="P176" s="89"/>
      <c r="Q176" s="28"/>
      <c r="R176" s="90"/>
      <c r="S176" s="92"/>
      <c r="T176" s="28"/>
    </row>
    <row r="177" spans="2:20" ht="12.75">
      <c r="B177" s="86"/>
      <c r="C177" s="86"/>
      <c r="D177" s="86"/>
      <c r="E177" s="86"/>
      <c r="F177" s="87"/>
      <c r="G177" s="88"/>
      <c r="H177" s="88"/>
      <c r="I177" s="88"/>
      <c r="J177" s="88"/>
      <c r="K177" s="89"/>
      <c r="L177" s="88"/>
      <c r="M177" s="88"/>
      <c r="N177" s="88"/>
      <c r="O177" s="88"/>
      <c r="P177" s="89"/>
      <c r="Q177" s="28"/>
      <c r="R177" s="90"/>
      <c r="S177" s="92"/>
      <c r="T177" s="28"/>
    </row>
    <row r="178" spans="2:20" ht="12.75">
      <c r="B178" s="86"/>
      <c r="C178" s="86"/>
      <c r="D178" s="86"/>
      <c r="E178" s="86"/>
      <c r="F178" s="87"/>
      <c r="G178" s="88"/>
      <c r="H178" s="88"/>
      <c r="I178" s="88"/>
      <c r="J178" s="88"/>
      <c r="K178" s="89"/>
      <c r="L178" s="88"/>
      <c r="M178" s="88"/>
      <c r="N178" s="88"/>
      <c r="O178" s="88"/>
      <c r="P178" s="89"/>
      <c r="Q178" s="28"/>
      <c r="R178" s="90"/>
      <c r="S178" s="92"/>
      <c r="T178" s="28"/>
    </row>
    <row r="179" spans="2:20" ht="12.75">
      <c r="B179" s="86"/>
      <c r="C179" s="86"/>
      <c r="D179" s="86"/>
      <c r="E179" s="86"/>
      <c r="F179" s="87"/>
      <c r="G179" s="88"/>
      <c r="H179" s="88"/>
      <c r="I179" s="88"/>
      <c r="J179" s="88"/>
      <c r="K179" s="89"/>
      <c r="L179" s="88"/>
      <c r="M179" s="88"/>
      <c r="N179" s="88"/>
      <c r="O179" s="88"/>
      <c r="P179" s="89"/>
      <c r="Q179" s="28"/>
      <c r="R179" s="90"/>
      <c r="S179" s="92"/>
      <c r="T179" s="28"/>
    </row>
    <row r="180" spans="2:20" ht="12.75">
      <c r="B180" s="86"/>
      <c r="C180" s="86"/>
      <c r="D180" s="86"/>
      <c r="E180" s="86"/>
      <c r="F180" s="87"/>
      <c r="G180" s="88"/>
      <c r="H180" s="88"/>
      <c r="I180" s="88"/>
      <c r="J180" s="88"/>
      <c r="K180" s="89"/>
      <c r="L180" s="88"/>
      <c r="M180" s="88"/>
      <c r="N180" s="88"/>
      <c r="O180" s="88"/>
      <c r="P180" s="89"/>
      <c r="Q180" s="28"/>
      <c r="R180" s="90"/>
      <c r="S180" s="92"/>
      <c r="T180" s="28"/>
    </row>
    <row r="181" spans="2:20" ht="12.75">
      <c r="B181" s="86"/>
      <c r="C181" s="86"/>
      <c r="D181" s="86"/>
      <c r="E181" s="86"/>
      <c r="F181" s="87"/>
      <c r="G181" s="88"/>
      <c r="H181" s="88"/>
      <c r="I181" s="88"/>
      <c r="J181" s="88"/>
      <c r="K181" s="89"/>
      <c r="L181" s="88"/>
      <c r="M181" s="88"/>
      <c r="N181" s="88"/>
      <c r="O181" s="88"/>
      <c r="P181" s="89"/>
      <c r="Q181" s="28"/>
      <c r="R181" s="90"/>
      <c r="S181" s="92"/>
      <c r="T181" s="28"/>
    </row>
    <row r="182" spans="2:20" ht="12.75">
      <c r="B182" s="86"/>
      <c r="C182" s="86"/>
      <c r="D182" s="86"/>
      <c r="E182" s="86"/>
      <c r="F182" s="87"/>
      <c r="G182" s="88"/>
      <c r="H182" s="88"/>
      <c r="I182" s="88"/>
      <c r="J182" s="88"/>
      <c r="K182" s="89"/>
      <c r="L182" s="88"/>
      <c r="M182" s="88"/>
      <c r="N182" s="88"/>
      <c r="O182" s="88"/>
      <c r="P182" s="89"/>
      <c r="Q182" s="28"/>
      <c r="R182" s="90"/>
      <c r="S182" s="92"/>
      <c r="T182" s="28"/>
    </row>
    <row r="183" spans="2:20" ht="12.75">
      <c r="B183" s="86"/>
      <c r="C183" s="86"/>
      <c r="D183" s="86"/>
      <c r="E183" s="86"/>
      <c r="F183" s="87"/>
      <c r="G183" s="88"/>
      <c r="H183" s="88"/>
      <c r="I183" s="88"/>
      <c r="J183" s="88"/>
      <c r="K183" s="89"/>
      <c r="L183" s="88"/>
      <c r="M183" s="88"/>
      <c r="N183" s="88"/>
      <c r="O183" s="88"/>
      <c r="P183" s="89"/>
      <c r="Q183" s="28"/>
      <c r="R183" s="90"/>
      <c r="S183" s="92"/>
      <c r="T183" s="28"/>
    </row>
    <row r="184" spans="2:20" ht="12.75">
      <c r="B184" s="86"/>
      <c r="C184" s="86"/>
      <c r="D184" s="86"/>
      <c r="E184" s="86"/>
      <c r="F184" s="87"/>
      <c r="G184" s="88"/>
      <c r="H184" s="88"/>
      <c r="I184" s="88"/>
      <c r="J184" s="88"/>
      <c r="K184" s="89"/>
      <c r="L184" s="88"/>
      <c r="M184" s="88"/>
      <c r="N184" s="88"/>
      <c r="O184" s="88"/>
      <c r="P184" s="89"/>
      <c r="Q184" s="28"/>
      <c r="R184" s="90"/>
      <c r="S184" s="92"/>
      <c r="T184" s="28"/>
    </row>
    <row r="185" spans="2:20" ht="12.75">
      <c r="B185" s="86"/>
      <c r="C185" s="86"/>
      <c r="D185" s="86"/>
      <c r="E185" s="86"/>
      <c r="F185" s="87"/>
      <c r="G185" s="88"/>
      <c r="H185" s="88"/>
      <c r="I185" s="88"/>
      <c r="J185" s="88"/>
      <c r="K185" s="89"/>
      <c r="L185" s="88"/>
      <c r="M185" s="88"/>
      <c r="N185" s="88"/>
      <c r="O185" s="88"/>
      <c r="P185" s="89"/>
      <c r="Q185" s="28"/>
      <c r="R185" s="90"/>
      <c r="S185" s="92"/>
      <c r="T185" s="28"/>
    </row>
    <row r="186" spans="2:20" ht="12.75">
      <c r="B186" s="86"/>
      <c r="C186" s="86"/>
      <c r="D186" s="86"/>
      <c r="E186" s="86"/>
      <c r="F186" s="87"/>
      <c r="G186" s="88"/>
      <c r="H186" s="88"/>
      <c r="I186" s="88"/>
      <c r="J186" s="88"/>
      <c r="K186" s="89"/>
      <c r="L186" s="88"/>
      <c r="M186" s="88"/>
      <c r="N186" s="88"/>
      <c r="O186" s="88"/>
      <c r="P186" s="89"/>
      <c r="Q186" s="28"/>
      <c r="R186" s="90"/>
      <c r="S186" s="92"/>
      <c r="T186" s="28"/>
    </row>
  </sheetData>
  <sheetProtection/>
  <printOptions horizontalCentered="1" verticalCentered="1"/>
  <pageMargins left="0.27" right="0.4" top="0.23000000000000004" bottom="0.98" header="0.23000000000000004" footer="0.49"/>
  <pageSetup fitToHeight="4" fitToWidth="1" orientation="landscape" paperSize="9"/>
  <headerFooter alignWithMargins="0">
    <oddFooter>&amp;LInternational Freestyle Skaters Association&amp;C&amp;D&amp;R&amp;F&amp;A</oddFooter>
  </headerFooter>
  <rowBreaks count="1" manualBreakCount="1">
    <brk id="58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1"/>
  <sheetViews>
    <sheetView showGridLines="0" zoomScale="80" zoomScaleNormal="80" zoomScalePageLayoutView="0" workbookViewId="0" topLeftCell="F1">
      <pane ySplit="7" topLeftCell="A8" activePane="bottomLeft" state="frozen"/>
      <selection pane="topLeft" activeCell="A1" sqref="A1"/>
      <selection pane="bottomLeft" activeCell="F49" sqref="F49"/>
    </sheetView>
  </sheetViews>
  <sheetFormatPr defaultColWidth="11.28125" defaultRowHeight="12.75" outlineLevelCol="1"/>
  <cols>
    <col min="1" max="1" width="6.140625" style="93" hidden="1" customWidth="1" outlineLevel="1"/>
    <col min="2" max="2" width="19.7109375" style="34" customWidth="1" collapsed="1"/>
    <col min="3" max="4" width="19.7109375" style="34" customWidth="1"/>
    <col min="5" max="5" width="1.28515625" style="35" customWidth="1"/>
    <col min="6" max="6" width="8.28125" style="36" customWidth="1"/>
    <col min="7" max="7" width="5.7109375" style="36" customWidth="1"/>
    <col min="8" max="8" width="8.28125" style="37" customWidth="1"/>
    <col min="9" max="9" width="8.28125" style="36" customWidth="1"/>
    <col min="10" max="10" width="5.8515625" style="36" customWidth="1"/>
    <col min="11" max="11" width="8.28125" style="37" customWidth="1"/>
    <col min="12" max="12" width="2.140625" style="1" customWidth="1"/>
    <col min="13" max="13" width="8.28125" style="38" customWidth="1"/>
    <col min="14" max="14" width="11.00390625" style="94" customWidth="1"/>
    <col min="15" max="15" width="11.28125" style="1" customWidth="1"/>
    <col min="16" max="16" width="4.8515625" style="1" customWidth="1"/>
    <col min="17" max="17" width="11.140625" style="95" customWidth="1"/>
    <col min="18" max="18" width="28.28125" style="95" customWidth="1"/>
    <col min="19" max="19" width="6.00390625" style="1" customWidth="1"/>
    <col min="20" max="20" width="2.140625" style="1" customWidth="1"/>
    <col min="21" max="21" width="11.28125" style="1" customWidth="1"/>
    <col min="22" max="22" width="5.7109375" style="1" customWidth="1"/>
    <col min="23" max="24" width="11.28125" style="1" customWidth="1"/>
    <col min="25" max="25" width="5.7109375" style="1" customWidth="1"/>
    <col min="26" max="27" width="11.28125" style="1" customWidth="1"/>
    <col min="28" max="28" width="5.7109375" style="1" customWidth="1"/>
    <col min="29" max="29" width="11.28125" style="1" customWidth="1"/>
    <col min="30" max="30" width="2.28125" style="1" customWidth="1"/>
    <col min="31" max="31" width="11.28125" style="1" customWidth="1"/>
    <col min="32" max="33" width="14.8515625" style="1" customWidth="1"/>
    <col min="34" max="34" width="14.8515625" style="1" hidden="1" customWidth="1" outlineLevel="1"/>
    <col min="35" max="35" width="14.8515625" style="93" customWidth="1" collapsed="1"/>
    <col min="36" max="36" width="14.8515625" style="93" customWidth="1"/>
    <col min="37" max="37" width="7.421875" style="1" customWidth="1"/>
    <col min="38" max="40" width="11.28125" style="1" customWidth="1"/>
    <col min="41" max="41" width="1.8515625" style="1" customWidth="1"/>
    <col min="42" max="44" width="11.28125" style="1" customWidth="1"/>
    <col min="45" max="45" width="1.8515625" style="1" customWidth="1"/>
    <col min="46" max="48" width="11.28125" style="1" customWidth="1"/>
    <col min="49" max="51" width="10.8515625" style="1" customWidth="1"/>
    <col min="52" max="16384" width="11.28125" style="1" customWidth="1"/>
  </cols>
  <sheetData>
    <row r="1" spans="2:29" ht="23.25">
      <c r="B1" s="40"/>
      <c r="C1" s="41"/>
      <c r="D1" s="41"/>
      <c r="E1" s="42"/>
      <c r="F1" s="44" t="str">
        <f>V!$E$17</f>
        <v>World Championship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96"/>
    </row>
    <row r="2" spans="2:51" ht="23.25">
      <c r="B2" s="48"/>
      <c r="C2" s="49"/>
      <c r="D2" s="49"/>
      <c r="E2" s="50"/>
      <c r="F2" s="52" t="str">
        <f>V!$E$18</f>
        <v>25-26-27 July 2008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97"/>
      <c r="AF2" s="17"/>
      <c r="AG2" s="17"/>
      <c r="AH2" s="17"/>
      <c r="AI2" s="98"/>
      <c r="AJ2" s="98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12.75" customHeight="1">
      <c r="B3" s="56"/>
      <c r="C3" s="56"/>
      <c r="D3" s="56"/>
      <c r="E3" s="57"/>
      <c r="F3" s="58"/>
      <c r="G3" s="1"/>
      <c r="H3" s="1"/>
      <c r="I3" s="1"/>
      <c r="J3" s="1"/>
      <c r="K3" s="1"/>
      <c r="M3" s="1"/>
      <c r="N3" s="99"/>
      <c r="AF3" s="17"/>
      <c r="AG3" s="17"/>
      <c r="AH3" s="17"/>
      <c r="AI3" s="98"/>
      <c r="AJ3" s="98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24" customHeight="1">
      <c r="B4" s="100"/>
      <c r="C4" s="101"/>
      <c r="D4" s="102" t="s">
        <v>154</v>
      </c>
      <c r="E4" s="103"/>
      <c r="F4" s="104">
        <v>0.2</v>
      </c>
      <c r="G4" s="103" t="s">
        <v>155</v>
      </c>
      <c r="H4" s="105"/>
      <c r="I4" s="1"/>
      <c r="J4" s="1"/>
      <c r="K4" s="1"/>
      <c r="M4" s="1"/>
      <c r="N4" s="99"/>
      <c r="P4" s="100"/>
      <c r="AF4" s="106"/>
      <c r="AG4" s="17"/>
      <c r="AH4" s="17"/>
      <c r="AI4" s="98"/>
      <c r="AJ4" s="98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15.75">
      <c r="B5" s="56"/>
      <c r="C5" s="107" t="s">
        <v>156</v>
      </c>
      <c r="D5" s="56"/>
      <c r="E5" s="56"/>
      <c r="F5" s="58"/>
      <c r="G5" s="1"/>
      <c r="H5" s="1"/>
      <c r="I5" s="1"/>
      <c r="J5" s="1"/>
      <c r="K5" s="1"/>
      <c r="M5" s="1"/>
      <c r="N5" s="99"/>
      <c r="AF5" s="17"/>
      <c r="AG5" s="17"/>
      <c r="AH5" s="17"/>
      <c r="AI5" s="98"/>
      <c r="AJ5" s="98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5.75">
      <c r="A6" s="61" t="s">
        <v>33</v>
      </c>
      <c r="B6" s="108" t="s">
        <v>157</v>
      </c>
      <c r="C6" s="109"/>
      <c r="D6" s="110"/>
      <c r="E6" s="57"/>
      <c r="F6" s="63"/>
      <c r="G6" s="64"/>
      <c r="H6" s="65"/>
      <c r="I6" s="64"/>
      <c r="J6" s="64"/>
      <c r="K6" s="65"/>
      <c r="M6" s="111"/>
      <c r="N6" s="112"/>
      <c r="P6" s="113" t="s">
        <v>158</v>
      </c>
      <c r="Q6" s="114"/>
      <c r="R6" s="115"/>
      <c r="S6" s="116" t="s">
        <v>159</v>
      </c>
      <c r="U6" s="232" t="s">
        <v>160</v>
      </c>
      <c r="V6" s="232"/>
      <c r="W6" s="232"/>
      <c r="X6" s="233" t="s">
        <v>161</v>
      </c>
      <c r="Y6" s="233"/>
      <c r="Z6" s="233"/>
      <c r="AA6" s="233" t="s">
        <v>162</v>
      </c>
      <c r="AB6" s="233"/>
      <c r="AC6" s="233"/>
      <c r="AF6" s="108" t="s">
        <v>42</v>
      </c>
      <c r="AG6" s="109"/>
      <c r="AH6" s="109"/>
      <c r="AI6" s="117"/>
      <c r="AJ6" s="117"/>
      <c r="AK6" s="110"/>
      <c r="AL6" s="231"/>
      <c r="AM6" s="231"/>
      <c r="AN6" s="231"/>
      <c r="AO6" s="119"/>
      <c r="AP6" s="231"/>
      <c r="AQ6" s="231"/>
      <c r="AR6" s="231"/>
      <c r="AS6" s="119"/>
      <c r="AT6" s="231"/>
      <c r="AU6" s="231"/>
      <c r="AV6" s="231"/>
      <c r="AW6" s="17"/>
      <c r="AX6" s="17"/>
      <c r="AY6" s="17"/>
    </row>
    <row r="7" spans="1:51" s="123" customFormat="1" ht="19.5" customHeight="1">
      <c r="A7" s="67">
        <v>4</v>
      </c>
      <c r="B7" s="68" t="s">
        <v>29</v>
      </c>
      <c r="C7" s="68" t="s">
        <v>163</v>
      </c>
      <c r="D7" s="68" t="s">
        <v>31</v>
      </c>
      <c r="E7" s="57"/>
      <c r="F7" s="71" t="s">
        <v>164</v>
      </c>
      <c r="G7" s="71" t="s">
        <v>165</v>
      </c>
      <c r="H7" s="120" t="s">
        <v>40</v>
      </c>
      <c r="I7" s="71" t="s">
        <v>164</v>
      </c>
      <c r="J7" s="71" t="s">
        <v>165</v>
      </c>
      <c r="K7" s="120" t="s">
        <v>40</v>
      </c>
      <c r="L7" s="73"/>
      <c r="M7" s="121" t="s">
        <v>166</v>
      </c>
      <c r="N7" s="122" t="s">
        <v>167</v>
      </c>
      <c r="P7" s="124"/>
      <c r="Q7" s="125" t="s">
        <v>29</v>
      </c>
      <c r="R7" s="126" t="s">
        <v>30</v>
      </c>
      <c r="S7" s="122" t="s">
        <v>168</v>
      </c>
      <c r="T7" s="127"/>
      <c r="U7" s="71" t="s">
        <v>164</v>
      </c>
      <c r="V7" s="71" t="s">
        <v>169</v>
      </c>
      <c r="W7" s="120" t="s">
        <v>40</v>
      </c>
      <c r="X7" s="71" t="s">
        <v>164</v>
      </c>
      <c r="Y7" s="71" t="s">
        <v>169</v>
      </c>
      <c r="Z7" s="120" t="s">
        <v>40</v>
      </c>
      <c r="AA7" s="71" t="s">
        <v>164</v>
      </c>
      <c r="AB7" s="71" t="s">
        <v>169</v>
      </c>
      <c r="AC7" s="120" t="s">
        <v>40</v>
      </c>
      <c r="AD7" s="127"/>
      <c r="AE7" s="1"/>
      <c r="AF7" s="68" t="s">
        <v>29</v>
      </c>
      <c r="AG7" s="68" t="s">
        <v>163</v>
      </c>
      <c r="AH7" s="68"/>
      <c r="AI7" s="68" t="s">
        <v>31</v>
      </c>
      <c r="AJ7" s="68" t="s">
        <v>170</v>
      </c>
      <c r="AK7" s="68" t="s">
        <v>70</v>
      </c>
      <c r="AL7" s="128"/>
      <c r="AM7" s="128"/>
      <c r="AN7" s="129"/>
      <c r="AO7" s="119"/>
      <c r="AP7" s="128"/>
      <c r="AQ7" s="128"/>
      <c r="AR7" s="129"/>
      <c r="AS7" s="119"/>
      <c r="AT7" s="128"/>
      <c r="AU7" s="128"/>
      <c r="AV7" s="129"/>
      <c r="AW7" s="130"/>
      <c r="AX7" s="130"/>
      <c r="AY7" s="130"/>
    </row>
    <row r="8" spans="2:51" ht="15" customHeight="1">
      <c r="B8" s="131" t="s">
        <v>71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32" t="str">
        <f>B8</f>
        <v>Speed Slalom Women</v>
      </c>
      <c r="R8" s="133"/>
      <c r="S8" s="127"/>
      <c r="T8" s="127"/>
      <c r="AD8" s="127"/>
      <c r="AF8" s="100" t="s">
        <v>71</v>
      </c>
      <c r="AK8" s="119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5" customHeight="1">
      <c r="A9" s="61" t="str">
        <f>RIGHT(LEFT(B9,$A$7),1)</f>
        <v>o</v>
      </c>
      <c r="B9" s="31" t="s">
        <v>65</v>
      </c>
      <c r="C9" s="32" t="s">
        <v>244</v>
      </c>
      <c r="D9" s="32" t="s">
        <v>247</v>
      </c>
      <c r="E9" s="134"/>
      <c r="F9" s="80">
        <v>5.6</v>
      </c>
      <c r="G9" s="80">
        <v>0</v>
      </c>
      <c r="H9" s="81">
        <f aca="true" t="shared" si="0" ref="H9:H22">F9+G9*$F$4</f>
        <v>5.6</v>
      </c>
      <c r="I9" s="80">
        <v>5.66</v>
      </c>
      <c r="J9" s="80">
        <v>1</v>
      </c>
      <c r="K9" s="81">
        <f aca="true" t="shared" si="1" ref="K9:K22">I9+J9*$F$4</f>
        <v>5.86</v>
      </c>
      <c r="L9" s="82"/>
      <c r="M9" s="83">
        <f aca="true" t="shared" si="2" ref="M9:M22">MIN(K9,H9)</f>
        <v>5.6</v>
      </c>
      <c r="N9" s="78">
        <v>1</v>
      </c>
      <c r="O9" s="28"/>
      <c r="P9" s="135"/>
      <c r="Q9" s="234" t="s">
        <v>72</v>
      </c>
      <c r="R9" s="234"/>
      <c r="S9" s="136"/>
      <c r="T9" s="136"/>
      <c r="AD9" s="12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37" t="str">
        <f>B9&amp;C9</f>
        <v>veronesesarah</v>
      </c>
      <c r="AX9" s="137" t="str">
        <f>D9</f>
        <v>italy</v>
      </c>
      <c r="AY9" s="138">
        <f>M9</f>
        <v>5.6</v>
      </c>
    </row>
    <row r="10" spans="1:51" ht="15" customHeight="1">
      <c r="A10" s="61" t="str">
        <f aca="true" t="shared" si="3" ref="A10:A39">RIGHT(LEFT(B10,$A$7),1)</f>
        <v>R</v>
      </c>
      <c r="B10" s="31" t="s">
        <v>64</v>
      </c>
      <c r="C10" s="32" t="s">
        <v>237</v>
      </c>
      <c r="D10" s="32" t="s">
        <v>200</v>
      </c>
      <c r="E10" s="134"/>
      <c r="F10" s="80">
        <v>5.88</v>
      </c>
      <c r="G10" s="80">
        <v>0</v>
      </c>
      <c r="H10" s="81">
        <f t="shared" si="0"/>
        <v>5.88</v>
      </c>
      <c r="I10" s="80">
        <v>5.78</v>
      </c>
      <c r="J10" s="80">
        <v>1</v>
      </c>
      <c r="K10" s="81">
        <f t="shared" si="1"/>
        <v>5.98</v>
      </c>
      <c r="L10" s="82"/>
      <c r="M10" s="83">
        <f t="shared" si="2"/>
        <v>5.88</v>
      </c>
      <c r="N10" s="78">
        <v>2</v>
      </c>
      <c r="O10" s="28"/>
      <c r="P10" s="139" t="s">
        <v>73</v>
      </c>
      <c r="Q10" s="31" t="s">
        <v>65</v>
      </c>
      <c r="R10" s="32" t="s">
        <v>244</v>
      </c>
      <c r="S10" s="140"/>
      <c r="T10" s="141"/>
      <c r="U10" s="80">
        <v>5.69</v>
      </c>
      <c r="V10" s="80">
        <v>0</v>
      </c>
      <c r="W10" s="142">
        <f>U10+V10*$F$4</f>
        <v>5.69</v>
      </c>
      <c r="X10" s="80">
        <v>5.67</v>
      </c>
      <c r="Y10" s="80">
        <v>2</v>
      </c>
      <c r="Z10" s="142">
        <f>X10+Y10*$F$4</f>
        <v>6.07</v>
      </c>
      <c r="AA10" s="80">
        <v>5.63</v>
      </c>
      <c r="AB10" s="80">
        <v>0</v>
      </c>
      <c r="AC10" s="142">
        <f>AA10+AB10*$F$4</f>
        <v>5.63</v>
      </c>
      <c r="AD10" s="127"/>
      <c r="AF10" s="31" t="s">
        <v>65</v>
      </c>
      <c r="AG10" s="32" t="s">
        <v>244</v>
      </c>
      <c r="AH10" s="77" t="str">
        <f>UPPER(AF10)&amp;" "&amp;UPPER(LEFT(AG10,1))&amp;LOWER(RIGHT(AG10,LEN(AG10)-1))</f>
        <v>VERONESE Sarah</v>
      </c>
      <c r="AI10" s="143" t="str">
        <f aca="true" t="shared" si="4" ref="AI10:AI34">VLOOKUP(AF10&amp;AG10,$AW$9:$AX$39,2,FALSE)</f>
        <v>italy</v>
      </c>
      <c r="AJ10" s="144">
        <f>VLOOKUP(AF10&amp;AG10,$AW$9:$AY$39,3,FALSE)</f>
        <v>5.6</v>
      </c>
      <c r="AK10" s="145">
        <v>1</v>
      </c>
      <c r="AL10" s="58" t="s">
        <v>74</v>
      </c>
      <c r="AM10" s="58"/>
      <c r="AN10" s="58"/>
      <c r="AO10" s="119"/>
      <c r="AP10" s="58"/>
      <c r="AQ10" s="58"/>
      <c r="AR10" s="58"/>
      <c r="AS10" s="119"/>
      <c r="AT10" s="58"/>
      <c r="AU10" s="58"/>
      <c r="AV10" s="58"/>
      <c r="AW10" s="137" t="str">
        <f aca="true" t="shared" si="5" ref="AW10:AW24">B10&amp;C10</f>
        <v>SEYRESChloé</v>
      </c>
      <c r="AX10" s="137" t="str">
        <f aca="true" t="shared" si="6" ref="AX10:AX24">D10</f>
        <v>France</v>
      </c>
      <c r="AY10" s="138">
        <f aca="true" t="shared" si="7" ref="AY10:AY24">M10</f>
        <v>5.88</v>
      </c>
    </row>
    <row r="11" spans="1:51" ht="15" customHeight="1">
      <c r="A11" s="61" t="str">
        <f t="shared" si="3"/>
        <v>M</v>
      </c>
      <c r="B11" s="31" t="s">
        <v>122</v>
      </c>
      <c r="C11" s="32" t="s">
        <v>123</v>
      </c>
      <c r="D11" s="32" t="s">
        <v>200</v>
      </c>
      <c r="E11" s="134"/>
      <c r="F11" s="80">
        <v>5.78</v>
      </c>
      <c r="G11" s="80">
        <v>1</v>
      </c>
      <c r="H11" s="81">
        <f t="shared" si="0"/>
        <v>5.98</v>
      </c>
      <c r="I11" s="80">
        <v>5.68</v>
      </c>
      <c r="J11" s="80">
        <v>1</v>
      </c>
      <c r="K11" s="81">
        <f t="shared" si="1"/>
        <v>5.88</v>
      </c>
      <c r="L11" s="82"/>
      <c r="M11" s="83">
        <f t="shared" si="2"/>
        <v>5.88</v>
      </c>
      <c r="N11" s="78">
        <v>3</v>
      </c>
      <c r="O11" s="28"/>
      <c r="P11" s="139" t="s">
        <v>75</v>
      </c>
      <c r="Q11" s="31" t="s">
        <v>61</v>
      </c>
      <c r="R11" s="32" t="s">
        <v>240</v>
      </c>
      <c r="S11" s="146"/>
      <c r="T11" s="147"/>
      <c r="U11" s="80">
        <v>5.63</v>
      </c>
      <c r="V11" s="80">
        <v>2</v>
      </c>
      <c r="W11" s="142">
        <f>U11+V11*$F$4</f>
        <v>6.03</v>
      </c>
      <c r="X11" s="80">
        <v>5.75</v>
      </c>
      <c r="Y11" s="80">
        <v>1</v>
      </c>
      <c r="Z11" s="142">
        <f>X11+Y11*$F$4</f>
        <v>5.95</v>
      </c>
      <c r="AA11" s="80">
        <v>5.67</v>
      </c>
      <c r="AB11" s="80">
        <v>3</v>
      </c>
      <c r="AC11" s="142">
        <f>AA11+AB11*$F$4</f>
        <v>6.27</v>
      </c>
      <c r="AD11" s="127"/>
      <c r="AF11" s="31" t="s">
        <v>122</v>
      </c>
      <c r="AG11" s="32" t="s">
        <v>123</v>
      </c>
      <c r="AH11" s="77" t="str">
        <f aca="true" t="shared" si="8" ref="AH11:AH28">UPPER(AF11)&amp;" "&amp;UPPER(LEFT(AG11,1))&amp;LOWER(RIGHT(AG11,LEN(AG11)-1))</f>
        <v>THOMAS Séverine</v>
      </c>
      <c r="AI11" s="143" t="str">
        <f t="shared" si="4"/>
        <v>France</v>
      </c>
      <c r="AJ11" s="144">
        <f aca="true" t="shared" si="9" ref="AJ11:AJ34">VLOOKUP(AF11&amp;AG11,$AW$9:$AY$39,3,FALSE)</f>
        <v>5.88</v>
      </c>
      <c r="AK11" s="145">
        <v>2</v>
      </c>
      <c r="AL11" s="58" t="s">
        <v>76</v>
      </c>
      <c r="AM11" s="58"/>
      <c r="AN11" s="58"/>
      <c r="AO11" s="148"/>
      <c r="AP11" s="58"/>
      <c r="AQ11" s="58"/>
      <c r="AR11" s="58"/>
      <c r="AS11" s="148"/>
      <c r="AT11" s="58"/>
      <c r="AU11" s="58"/>
      <c r="AV11" s="58"/>
      <c r="AW11" s="137" t="str">
        <f t="shared" si="5"/>
        <v>THOMASSéverine</v>
      </c>
      <c r="AX11" s="137" t="str">
        <f t="shared" si="6"/>
        <v>France</v>
      </c>
      <c r="AY11" s="138">
        <f t="shared" si="7"/>
        <v>5.88</v>
      </c>
    </row>
    <row r="12" spans="1:51" ht="15" customHeight="1">
      <c r="A12" s="61" t="str">
        <f t="shared" si="3"/>
        <v>e</v>
      </c>
      <c r="B12" s="31" t="s">
        <v>60</v>
      </c>
      <c r="C12" s="33" t="s">
        <v>238</v>
      </c>
      <c r="D12" s="32" t="s">
        <v>197</v>
      </c>
      <c r="E12" s="134"/>
      <c r="F12" s="80">
        <v>6.06</v>
      </c>
      <c r="G12" s="80">
        <v>3</v>
      </c>
      <c r="H12" s="81">
        <f t="shared" si="0"/>
        <v>6.66</v>
      </c>
      <c r="I12" s="80">
        <v>5.93</v>
      </c>
      <c r="J12" s="80">
        <v>0</v>
      </c>
      <c r="K12" s="81">
        <f t="shared" si="1"/>
        <v>5.93</v>
      </c>
      <c r="L12" s="82"/>
      <c r="M12" s="83">
        <f t="shared" si="2"/>
        <v>5.93</v>
      </c>
      <c r="N12" s="78">
        <v>4</v>
      </c>
      <c r="O12" s="28"/>
      <c r="P12" s="135"/>
      <c r="Q12" s="149" t="s">
        <v>77</v>
      </c>
      <c r="R12" s="150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27"/>
      <c r="AF12" s="31" t="s">
        <v>64</v>
      </c>
      <c r="AG12" s="32" t="s">
        <v>237</v>
      </c>
      <c r="AH12" s="77" t="str">
        <f t="shared" si="8"/>
        <v>SEYRES Chloé</v>
      </c>
      <c r="AI12" s="143" t="str">
        <f t="shared" si="4"/>
        <v>France</v>
      </c>
      <c r="AJ12" s="144">
        <f t="shared" si="9"/>
        <v>5.88</v>
      </c>
      <c r="AK12" s="151">
        <v>3</v>
      </c>
      <c r="AL12" s="148" t="s">
        <v>78</v>
      </c>
      <c r="AM12" s="152"/>
      <c r="AN12" s="153"/>
      <c r="AO12" s="148"/>
      <c r="AP12" s="148"/>
      <c r="AQ12" s="152"/>
      <c r="AR12" s="153"/>
      <c r="AS12" s="148"/>
      <c r="AT12" s="148"/>
      <c r="AU12" s="152"/>
      <c r="AV12" s="153"/>
      <c r="AW12" s="137" t="str">
        <f t="shared" si="5"/>
        <v>IsaevaJulia</v>
      </c>
      <c r="AX12" s="137" t="str">
        <f t="shared" si="6"/>
        <v>Russia</v>
      </c>
      <c r="AY12" s="138">
        <f t="shared" si="7"/>
        <v>5.93</v>
      </c>
    </row>
    <row r="13" spans="1:51" ht="15" customHeight="1">
      <c r="A13" s="61" t="str">
        <f t="shared" si="3"/>
        <v>L</v>
      </c>
      <c r="B13" s="31" t="s">
        <v>57</v>
      </c>
      <c r="C13" s="32" t="s">
        <v>234</v>
      </c>
      <c r="D13" s="32" t="s">
        <v>199</v>
      </c>
      <c r="E13" s="134"/>
      <c r="F13" s="80">
        <v>5.79</v>
      </c>
      <c r="G13" s="80">
        <v>1</v>
      </c>
      <c r="H13" s="81">
        <f t="shared" si="0"/>
        <v>5.99</v>
      </c>
      <c r="I13" s="80">
        <v>5.73</v>
      </c>
      <c r="J13" s="80">
        <v>1</v>
      </c>
      <c r="K13" s="81">
        <f t="shared" si="1"/>
        <v>5.930000000000001</v>
      </c>
      <c r="L13" s="82"/>
      <c r="M13" s="83">
        <f t="shared" si="2"/>
        <v>5.930000000000001</v>
      </c>
      <c r="N13" s="78">
        <v>5</v>
      </c>
      <c r="O13" s="28"/>
      <c r="P13" s="139" t="s">
        <v>79</v>
      </c>
      <c r="Q13" s="31" t="s">
        <v>57</v>
      </c>
      <c r="R13" s="32" t="s">
        <v>234</v>
      </c>
      <c r="S13" s="140"/>
      <c r="T13" s="141"/>
      <c r="U13" s="80">
        <v>5.67</v>
      </c>
      <c r="V13" s="80">
        <v>1</v>
      </c>
      <c r="W13" s="142">
        <f>U13+V13*$F$4</f>
        <v>5.87</v>
      </c>
      <c r="X13" s="80">
        <v>5.64</v>
      </c>
      <c r="Y13" s="80">
        <v>1</v>
      </c>
      <c r="Z13" s="142">
        <f>X13+Y13*$F$4</f>
        <v>5.84</v>
      </c>
      <c r="AA13" s="80"/>
      <c r="AB13" s="80"/>
      <c r="AC13" s="142">
        <f>AA13+AB13*$F$4</f>
        <v>0</v>
      </c>
      <c r="AD13" s="127"/>
      <c r="AF13" s="31" t="s">
        <v>57</v>
      </c>
      <c r="AG13" s="32" t="s">
        <v>234</v>
      </c>
      <c r="AH13" s="77" t="str">
        <f t="shared" si="8"/>
        <v>BARLOCCO Sara</v>
      </c>
      <c r="AI13" s="143" t="str">
        <f t="shared" si="4"/>
        <v>Italia</v>
      </c>
      <c r="AJ13" s="144">
        <f t="shared" si="9"/>
        <v>5.930000000000001</v>
      </c>
      <c r="AK13" s="151">
        <v>4</v>
      </c>
      <c r="AL13" s="119" t="s">
        <v>80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37" t="str">
        <f t="shared" si="5"/>
        <v>BARLOCCOSARA</v>
      </c>
      <c r="AX13" s="137" t="str">
        <f t="shared" si="6"/>
        <v>Italia</v>
      </c>
      <c r="AY13" s="138">
        <f t="shared" si="7"/>
        <v>5.930000000000001</v>
      </c>
    </row>
    <row r="14" spans="1:51" ht="15" customHeight="1">
      <c r="A14" s="61" t="str">
        <f t="shared" si="3"/>
        <v>E</v>
      </c>
      <c r="B14" s="31" t="s">
        <v>59</v>
      </c>
      <c r="C14" s="32" t="s">
        <v>237</v>
      </c>
      <c r="D14" s="32" t="s">
        <v>200</v>
      </c>
      <c r="E14" s="134"/>
      <c r="F14" s="80">
        <v>5.93</v>
      </c>
      <c r="G14" s="80">
        <v>1</v>
      </c>
      <c r="H14" s="81">
        <f t="shared" si="0"/>
        <v>6.13</v>
      </c>
      <c r="I14" s="80">
        <v>5.74</v>
      </c>
      <c r="J14" s="80">
        <v>1</v>
      </c>
      <c r="K14" s="81">
        <f t="shared" si="1"/>
        <v>5.94</v>
      </c>
      <c r="L14" s="82"/>
      <c r="M14" s="83">
        <f t="shared" si="2"/>
        <v>5.94</v>
      </c>
      <c r="N14" s="78">
        <v>6</v>
      </c>
      <c r="O14" s="28"/>
      <c r="P14" s="139" t="s">
        <v>81</v>
      </c>
      <c r="Q14" s="31" t="s">
        <v>60</v>
      </c>
      <c r="R14" s="33" t="s">
        <v>238</v>
      </c>
      <c r="S14" s="146"/>
      <c r="T14" s="147"/>
      <c r="U14" s="80">
        <v>6.13</v>
      </c>
      <c r="V14" s="80">
        <v>0</v>
      </c>
      <c r="W14" s="142">
        <f>U14+V14*$F$4</f>
        <v>6.13</v>
      </c>
      <c r="X14" s="80">
        <v>5.89</v>
      </c>
      <c r="Y14" s="80">
        <v>0</v>
      </c>
      <c r="Z14" s="142">
        <f>X14+Y14*$F$4</f>
        <v>5.89</v>
      </c>
      <c r="AA14" s="80"/>
      <c r="AB14" s="80"/>
      <c r="AC14" s="142">
        <f>AA14+AB14*$F$4</f>
        <v>0</v>
      </c>
      <c r="AD14" s="127"/>
      <c r="AF14" s="31" t="s">
        <v>60</v>
      </c>
      <c r="AG14" s="33" t="s">
        <v>238</v>
      </c>
      <c r="AH14" s="77" t="str">
        <f t="shared" si="8"/>
        <v>ISAEVA Julia</v>
      </c>
      <c r="AI14" s="143" t="str">
        <f t="shared" si="4"/>
        <v>Russia</v>
      </c>
      <c r="AJ14" s="144">
        <f t="shared" si="9"/>
        <v>5.93</v>
      </c>
      <c r="AK14" s="154">
        <v>5</v>
      </c>
      <c r="AL14" s="58" t="s">
        <v>82</v>
      </c>
      <c r="AM14" s="58"/>
      <c r="AN14" s="58"/>
      <c r="AO14" s="119"/>
      <c r="AP14" s="58"/>
      <c r="AQ14" s="58"/>
      <c r="AR14" s="58"/>
      <c r="AS14" s="119"/>
      <c r="AT14" s="58"/>
      <c r="AU14" s="58"/>
      <c r="AV14" s="58"/>
      <c r="AW14" s="137" t="str">
        <f t="shared" si="5"/>
        <v>HIVERTChloé</v>
      </c>
      <c r="AX14" s="137" t="str">
        <f t="shared" si="6"/>
        <v>France</v>
      </c>
      <c r="AY14" s="138">
        <f t="shared" si="7"/>
        <v>5.94</v>
      </c>
    </row>
    <row r="15" spans="1:51" ht="15" customHeight="1">
      <c r="A15" s="61" t="str">
        <f t="shared" si="3"/>
        <v>k</v>
      </c>
      <c r="B15" s="31" t="s">
        <v>112</v>
      </c>
      <c r="C15" s="32" t="s">
        <v>113</v>
      </c>
      <c r="D15" s="32" t="s">
        <v>197</v>
      </c>
      <c r="E15" s="134"/>
      <c r="F15" s="80">
        <v>5.97</v>
      </c>
      <c r="G15" s="80">
        <v>1</v>
      </c>
      <c r="H15" s="81">
        <f t="shared" si="0"/>
        <v>6.17</v>
      </c>
      <c r="I15" s="80">
        <v>6.01</v>
      </c>
      <c r="J15" s="80">
        <v>0</v>
      </c>
      <c r="K15" s="81">
        <f t="shared" si="1"/>
        <v>6.01</v>
      </c>
      <c r="L15" s="82"/>
      <c r="M15" s="83">
        <f t="shared" si="2"/>
        <v>6.01</v>
      </c>
      <c r="N15" s="78">
        <v>7</v>
      </c>
      <c r="O15" s="28"/>
      <c r="P15" s="135"/>
      <c r="Q15" s="149" t="s">
        <v>83</v>
      </c>
      <c r="R15" s="150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27"/>
      <c r="AF15" s="31" t="s">
        <v>59</v>
      </c>
      <c r="AG15" s="32" t="s">
        <v>237</v>
      </c>
      <c r="AH15" s="77" t="str">
        <f t="shared" si="8"/>
        <v>HIVERT Chloé</v>
      </c>
      <c r="AI15" s="143" t="str">
        <f t="shared" si="4"/>
        <v>France</v>
      </c>
      <c r="AJ15" s="144">
        <f t="shared" si="9"/>
        <v>5.94</v>
      </c>
      <c r="AK15" s="154">
        <v>6</v>
      </c>
      <c r="AL15" s="58" t="s">
        <v>82</v>
      </c>
      <c r="AM15" s="58"/>
      <c r="AN15" s="58"/>
      <c r="AO15" s="148"/>
      <c r="AP15" s="58"/>
      <c r="AQ15" s="58"/>
      <c r="AR15" s="58"/>
      <c r="AS15" s="148"/>
      <c r="AT15" s="58"/>
      <c r="AU15" s="58"/>
      <c r="AV15" s="58"/>
      <c r="AW15" s="137" t="str">
        <f t="shared" si="5"/>
        <v>Barkova Olga</v>
      </c>
      <c r="AX15" s="137" t="str">
        <f t="shared" si="6"/>
        <v>Russia</v>
      </c>
      <c r="AY15" s="138">
        <f t="shared" si="7"/>
        <v>6.01</v>
      </c>
    </row>
    <row r="16" spans="1:51" ht="15" customHeight="1">
      <c r="A16" s="61" t="str">
        <f t="shared" si="3"/>
        <v>L</v>
      </c>
      <c r="B16" s="31" t="s">
        <v>61</v>
      </c>
      <c r="C16" s="32" t="s">
        <v>240</v>
      </c>
      <c r="D16" s="32" t="s">
        <v>199</v>
      </c>
      <c r="E16" s="134"/>
      <c r="F16" s="80">
        <v>5.84</v>
      </c>
      <c r="G16" s="80">
        <v>1</v>
      </c>
      <c r="H16" s="81">
        <f t="shared" si="0"/>
        <v>6.04</v>
      </c>
      <c r="I16" s="80">
        <v>5.78</v>
      </c>
      <c r="J16" s="80">
        <v>3</v>
      </c>
      <c r="K16" s="81">
        <f t="shared" si="1"/>
        <v>6.380000000000001</v>
      </c>
      <c r="L16" s="82"/>
      <c r="M16" s="83">
        <f t="shared" si="2"/>
        <v>6.04</v>
      </c>
      <c r="N16" s="78">
        <v>8</v>
      </c>
      <c r="O16" s="28"/>
      <c r="P16" s="139" t="s">
        <v>84</v>
      </c>
      <c r="Q16" s="31" t="s">
        <v>122</v>
      </c>
      <c r="R16" s="32" t="s">
        <v>123</v>
      </c>
      <c r="S16" s="140"/>
      <c r="T16" s="141"/>
      <c r="U16" s="80">
        <v>5.82</v>
      </c>
      <c r="V16" s="80">
        <v>0</v>
      </c>
      <c r="W16" s="142">
        <f>U16+V16*$F$4</f>
        <v>5.82</v>
      </c>
      <c r="X16" s="80">
        <v>5.67</v>
      </c>
      <c r="Y16" s="80">
        <v>1</v>
      </c>
      <c r="Z16" s="142">
        <f>X16+Y16*$F$4</f>
        <v>5.87</v>
      </c>
      <c r="AA16" s="80"/>
      <c r="AB16" s="80"/>
      <c r="AC16" s="142">
        <f>AA16+AB16*$F$4</f>
        <v>0</v>
      </c>
      <c r="AD16" s="127"/>
      <c r="AF16" s="31" t="s">
        <v>112</v>
      </c>
      <c r="AG16" s="32" t="s">
        <v>113</v>
      </c>
      <c r="AH16" s="77" t="str">
        <f t="shared" si="8"/>
        <v>BARKOVA  Olga</v>
      </c>
      <c r="AI16" s="143" t="str">
        <f t="shared" si="4"/>
        <v>Russia</v>
      </c>
      <c r="AJ16" s="144">
        <f t="shared" si="9"/>
        <v>6.01</v>
      </c>
      <c r="AK16" s="154">
        <v>7</v>
      </c>
      <c r="AL16" s="58" t="s">
        <v>82</v>
      </c>
      <c r="AM16" s="152"/>
      <c r="AN16" s="153"/>
      <c r="AO16" s="148"/>
      <c r="AP16" s="148"/>
      <c r="AQ16" s="152"/>
      <c r="AR16" s="153"/>
      <c r="AS16" s="148"/>
      <c r="AT16" s="148"/>
      <c r="AU16" s="152"/>
      <c r="AV16" s="152"/>
      <c r="AW16" s="137" t="str">
        <f t="shared" si="5"/>
        <v>LUALDICHIARA</v>
      </c>
      <c r="AX16" s="137" t="str">
        <f t="shared" si="6"/>
        <v>Italia</v>
      </c>
      <c r="AY16" s="138">
        <f t="shared" si="7"/>
        <v>6.04</v>
      </c>
    </row>
    <row r="17" spans="1:51" ht="15" customHeight="1">
      <c r="A17" s="61" t="str">
        <f t="shared" si="3"/>
        <v>e</v>
      </c>
      <c r="B17" s="31" t="s">
        <v>116</v>
      </c>
      <c r="C17" s="32" t="s">
        <v>117</v>
      </c>
      <c r="D17" s="32" t="s">
        <v>197</v>
      </c>
      <c r="E17" s="134"/>
      <c r="F17" s="80">
        <v>5.87</v>
      </c>
      <c r="G17" s="80">
        <v>1</v>
      </c>
      <c r="H17" s="81">
        <f t="shared" si="0"/>
        <v>6.07</v>
      </c>
      <c r="I17" s="80">
        <v>5.9</v>
      </c>
      <c r="J17" s="80">
        <v>3</v>
      </c>
      <c r="K17" s="81">
        <f t="shared" si="1"/>
        <v>6.5</v>
      </c>
      <c r="L17" s="82"/>
      <c r="M17" s="83">
        <f t="shared" si="2"/>
        <v>6.07</v>
      </c>
      <c r="N17" s="78">
        <v>9</v>
      </c>
      <c r="O17" s="28"/>
      <c r="P17" s="139" t="s">
        <v>85</v>
      </c>
      <c r="Q17" s="31" t="s">
        <v>59</v>
      </c>
      <c r="R17" s="32" t="s">
        <v>237</v>
      </c>
      <c r="S17" s="146"/>
      <c r="T17" s="147"/>
      <c r="U17" s="80">
        <v>5.73</v>
      </c>
      <c r="V17" s="80">
        <v>4</v>
      </c>
      <c r="W17" s="142">
        <f>U17+V17*$F$4</f>
        <v>6.53</v>
      </c>
      <c r="X17" s="80">
        <v>5.74</v>
      </c>
      <c r="Y17" s="80">
        <v>7</v>
      </c>
      <c r="Z17" s="142">
        <f>X17+Y17*$F$4</f>
        <v>7.140000000000001</v>
      </c>
      <c r="AA17" s="80"/>
      <c r="AB17" s="80"/>
      <c r="AC17" s="142">
        <f>AA17+AB17*$F$4</f>
        <v>0</v>
      </c>
      <c r="AD17" s="127"/>
      <c r="AF17" s="31" t="s">
        <v>61</v>
      </c>
      <c r="AG17" s="32" t="s">
        <v>240</v>
      </c>
      <c r="AH17" s="77" t="str">
        <f t="shared" si="8"/>
        <v>LUALDI Chiara</v>
      </c>
      <c r="AI17" s="143" t="str">
        <f t="shared" si="4"/>
        <v>Italia</v>
      </c>
      <c r="AJ17" s="144">
        <f t="shared" si="9"/>
        <v>6.04</v>
      </c>
      <c r="AK17" s="154">
        <v>8</v>
      </c>
      <c r="AL17" s="58" t="s">
        <v>82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37" t="str">
        <f t="shared" si="5"/>
        <v>LysenkoKristina</v>
      </c>
      <c r="AX17" s="137" t="str">
        <f t="shared" si="6"/>
        <v>Russia</v>
      </c>
      <c r="AY17" s="138">
        <f t="shared" si="7"/>
        <v>6.07</v>
      </c>
    </row>
    <row r="18" spans="1:51" ht="15" customHeight="1">
      <c r="A18" s="61" t="str">
        <f t="shared" si="3"/>
        <v>T</v>
      </c>
      <c r="B18" s="31" t="s">
        <v>58</v>
      </c>
      <c r="C18" s="32" t="s">
        <v>235</v>
      </c>
      <c r="D18" s="32" t="s">
        <v>200</v>
      </c>
      <c r="E18" s="134"/>
      <c r="F18" s="80">
        <v>6.09</v>
      </c>
      <c r="G18" s="80">
        <v>1</v>
      </c>
      <c r="H18" s="81">
        <f t="shared" si="0"/>
        <v>6.29</v>
      </c>
      <c r="I18" s="80">
        <v>6.11</v>
      </c>
      <c r="J18" s="80">
        <v>5</v>
      </c>
      <c r="K18" s="81">
        <f t="shared" si="1"/>
        <v>7.11</v>
      </c>
      <c r="L18" s="82"/>
      <c r="M18" s="83">
        <f t="shared" si="2"/>
        <v>6.29</v>
      </c>
      <c r="N18" s="78">
        <v>10</v>
      </c>
      <c r="O18" s="28"/>
      <c r="P18" s="135"/>
      <c r="Q18" s="234" t="s">
        <v>86</v>
      </c>
      <c r="R18" s="234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27"/>
      <c r="AF18" s="31" t="s">
        <v>116</v>
      </c>
      <c r="AG18" s="32" t="s">
        <v>117</v>
      </c>
      <c r="AH18" s="77" t="str">
        <f t="shared" si="8"/>
        <v>LYSENKO Kristina</v>
      </c>
      <c r="AI18" s="143" t="str">
        <f t="shared" si="4"/>
        <v>Russia</v>
      </c>
      <c r="AJ18" s="155">
        <f t="shared" si="9"/>
        <v>6.07</v>
      </c>
      <c r="AK18" s="156">
        <v>9</v>
      </c>
      <c r="AL18" s="58" t="s">
        <v>87</v>
      </c>
      <c r="AM18" s="58"/>
      <c r="AN18" s="58"/>
      <c r="AO18" s="119"/>
      <c r="AP18" s="58"/>
      <c r="AQ18" s="58"/>
      <c r="AR18" s="58"/>
      <c r="AS18" s="119"/>
      <c r="AT18" s="58"/>
      <c r="AU18" s="58"/>
      <c r="AV18" s="58"/>
      <c r="AW18" s="137" t="str">
        <f t="shared" si="5"/>
        <v>BERTAlizée</v>
      </c>
      <c r="AX18" s="137" t="str">
        <f t="shared" si="6"/>
        <v>France</v>
      </c>
      <c r="AY18" s="138">
        <f t="shared" si="7"/>
        <v>6.29</v>
      </c>
    </row>
    <row r="19" spans="1:51" ht="15" customHeight="1">
      <c r="A19" s="61" t="str">
        <f t="shared" si="3"/>
        <v>V</v>
      </c>
      <c r="B19" s="31" t="s">
        <v>63</v>
      </c>
      <c r="C19" s="32" t="s">
        <v>242</v>
      </c>
      <c r="D19" s="32" t="s">
        <v>199</v>
      </c>
      <c r="E19" s="134"/>
      <c r="F19" s="80">
        <v>6.34</v>
      </c>
      <c r="G19" s="80">
        <v>5</v>
      </c>
      <c r="H19" s="81">
        <f t="shared" si="0"/>
        <v>7.34</v>
      </c>
      <c r="I19" s="80">
        <v>6.33</v>
      </c>
      <c r="J19" s="80">
        <v>1</v>
      </c>
      <c r="K19" s="81">
        <f t="shared" si="1"/>
        <v>6.53</v>
      </c>
      <c r="L19" s="82"/>
      <c r="M19" s="83">
        <f t="shared" si="2"/>
        <v>6.53</v>
      </c>
      <c r="N19" s="78">
        <v>11</v>
      </c>
      <c r="O19" s="28"/>
      <c r="P19" s="139" t="s">
        <v>88</v>
      </c>
      <c r="Q19" s="31" t="s">
        <v>112</v>
      </c>
      <c r="R19" s="32" t="s">
        <v>113</v>
      </c>
      <c r="S19" s="140"/>
      <c r="T19" s="141"/>
      <c r="U19" s="80">
        <v>5.98</v>
      </c>
      <c r="V19" s="80">
        <v>1</v>
      </c>
      <c r="W19" s="142">
        <f>U19+V19*$F$4</f>
        <v>6.180000000000001</v>
      </c>
      <c r="X19" s="80">
        <v>6.07</v>
      </c>
      <c r="Y19" s="80">
        <v>0</v>
      </c>
      <c r="Z19" s="142">
        <f>X19+Y19*$F$4</f>
        <v>6.07</v>
      </c>
      <c r="AA19" s="80"/>
      <c r="AB19" s="80"/>
      <c r="AC19" s="142">
        <f>AA19+AB19*$F$4</f>
        <v>0</v>
      </c>
      <c r="AD19" s="127"/>
      <c r="AF19" s="31" t="s">
        <v>58</v>
      </c>
      <c r="AG19" s="32" t="s">
        <v>235</v>
      </c>
      <c r="AH19" s="77" t="str">
        <f t="shared" si="8"/>
        <v>BERT Alizée</v>
      </c>
      <c r="AI19" s="143" t="str">
        <f t="shared" si="4"/>
        <v>France</v>
      </c>
      <c r="AJ19" s="155">
        <f t="shared" si="9"/>
        <v>6.29</v>
      </c>
      <c r="AK19" s="156">
        <v>10</v>
      </c>
      <c r="AL19" s="58"/>
      <c r="AM19" s="58"/>
      <c r="AN19" s="58"/>
      <c r="AO19" s="148"/>
      <c r="AP19" s="58"/>
      <c r="AQ19" s="58"/>
      <c r="AR19" s="58"/>
      <c r="AS19" s="148"/>
      <c r="AT19" s="58"/>
      <c r="AU19" s="58"/>
      <c r="AV19" s="58"/>
      <c r="AW19" s="137" t="str">
        <f t="shared" si="5"/>
        <v>PREVIDE MASSARAMARTA</v>
      </c>
      <c r="AX19" s="137" t="str">
        <f t="shared" si="6"/>
        <v>Italia</v>
      </c>
      <c r="AY19" s="138">
        <f t="shared" si="7"/>
        <v>6.53</v>
      </c>
    </row>
    <row r="20" spans="1:51" ht="15" customHeight="1">
      <c r="A20" s="61" t="str">
        <f t="shared" si="3"/>
        <v>m</v>
      </c>
      <c r="B20" s="31" t="s">
        <v>120</v>
      </c>
      <c r="C20" s="32" t="s">
        <v>121</v>
      </c>
      <c r="D20" s="32" t="s">
        <v>197</v>
      </c>
      <c r="E20" s="134"/>
      <c r="F20" s="80">
        <v>6.2</v>
      </c>
      <c r="G20" s="80">
        <v>2</v>
      </c>
      <c r="H20" s="81">
        <f t="shared" si="0"/>
        <v>6.6000000000000005</v>
      </c>
      <c r="I20" s="80">
        <v>6.15</v>
      </c>
      <c r="J20" s="80">
        <v>2</v>
      </c>
      <c r="K20" s="81">
        <f t="shared" si="1"/>
        <v>6.550000000000001</v>
      </c>
      <c r="L20" s="82"/>
      <c r="M20" s="83">
        <f t="shared" si="2"/>
        <v>6.550000000000001</v>
      </c>
      <c r="N20" s="78">
        <v>12</v>
      </c>
      <c r="O20" s="28"/>
      <c r="P20" s="139" t="s">
        <v>89</v>
      </c>
      <c r="Q20" s="31" t="s">
        <v>64</v>
      </c>
      <c r="R20" s="32" t="s">
        <v>237</v>
      </c>
      <c r="S20" s="146"/>
      <c r="T20" s="147"/>
      <c r="U20" s="80">
        <v>5.75</v>
      </c>
      <c r="V20" s="80">
        <v>0</v>
      </c>
      <c r="W20" s="142">
        <f>U20+V20*$F$4</f>
        <v>5.75</v>
      </c>
      <c r="X20" s="80">
        <v>5.74</v>
      </c>
      <c r="Y20" s="80">
        <v>1</v>
      </c>
      <c r="Z20" s="142">
        <f>X20+Y20*$F$4</f>
        <v>5.94</v>
      </c>
      <c r="AA20" s="80"/>
      <c r="AB20" s="80"/>
      <c r="AC20" s="142">
        <f>AA20+AB20*$F$4</f>
        <v>0</v>
      </c>
      <c r="AD20" s="127"/>
      <c r="AF20" s="31" t="s">
        <v>63</v>
      </c>
      <c r="AG20" s="32" t="s">
        <v>242</v>
      </c>
      <c r="AH20" s="77" t="str">
        <f t="shared" si="8"/>
        <v>PREVIDE MASSARA Marta</v>
      </c>
      <c r="AI20" s="143" t="str">
        <f t="shared" si="4"/>
        <v>Italia</v>
      </c>
      <c r="AJ20" s="155">
        <f t="shared" si="9"/>
        <v>6.53</v>
      </c>
      <c r="AK20" s="156">
        <v>11</v>
      </c>
      <c r="AL20" s="148"/>
      <c r="AM20" s="152"/>
      <c r="AN20" s="153"/>
      <c r="AO20" s="119"/>
      <c r="AP20" s="148"/>
      <c r="AQ20" s="152"/>
      <c r="AR20" s="153"/>
      <c r="AS20" s="119"/>
      <c r="AT20" s="148"/>
      <c r="AU20" s="152"/>
      <c r="AV20" s="153"/>
      <c r="AW20" s="137" t="str">
        <f t="shared" si="5"/>
        <v>SurmachEkaterina</v>
      </c>
      <c r="AX20" s="137" t="str">
        <f t="shared" si="6"/>
        <v>Russia</v>
      </c>
      <c r="AY20" s="138">
        <f t="shared" si="7"/>
        <v>6.550000000000001</v>
      </c>
    </row>
    <row r="21" spans="1:51" ht="15" customHeight="1">
      <c r="A21" s="61" t="str">
        <f t="shared" si="3"/>
        <v>i</v>
      </c>
      <c r="B21" s="31" t="s">
        <v>114</v>
      </c>
      <c r="C21" s="32" t="s">
        <v>115</v>
      </c>
      <c r="D21" s="32" t="s">
        <v>197</v>
      </c>
      <c r="E21" s="134"/>
      <c r="F21" s="80">
        <v>5.97</v>
      </c>
      <c r="G21" s="80">
        <v>3</v>
      </c>
      <c r="H21" s="81">
        <f t="shared" si="0"/>
        <v>6.57</v>
      </c>
      <c r="I21" s="80">
        <v>6.15</v>
      </c>
      <c r="J21" s="80">
        <v>8</v>
      </c>
      <c r="K21" s="81">
        <f t="shared" si="1"/>
        <v>7.75</v>
      </c>
      <c r="L21" s="82"/>
      <c r="M21" s="83">
        <f t="shared" si="2"/>
        <v>6.57</v>
      </c>
      <c r="N21" s="78">
        <v>13</v>
      </c>
      <c r="O21" s="28"/>
      <c r="Q21" s="157"/>
      <c r="R21" s="157"/>
      <c r="AF21" s="31" t="s">
        <v>120</v>
      </c>
      <c r="AG21" s="32" t="s">
        <v>121</v>
      </c>
      <c r="AH21" s="77" t="str">
        <f t="shared" si="8"/>
        <v>SURMACH Ekaterina</v>
      </c>
      <c r="AI21" s="143" t="str">
        <f t="shared" si="4"/>
        <v>Russia</v>
      </c>
      <c r="AJ21" s="155">
        <f t="shared" si="9"/>
        <v>6.550000000000001</v>
      </c>
      <c r="AK21" s="156">
        <v>12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37" t="str">
        <f t="shared" si="5"/>
        <v>FadinaOlya</v>
      </c>
      <c r="AX21" s="137" t="str">
        <f t="shared" si="6"/>
        <v>Russia</v>
      </c>
      <c r="AY21" s="138">
        <f t="shared" si="7"/>
        <v>6.57</v>
      </c>
    </row>
    <row r="22" spans="1:51" ht="15" customHeight="1">
      <c r="A22" s="61" t="str">
        <f t="shared" si="3"/>
        <v>C</v>
      </c>
      <c r="B22" s="31" t="s">
        <v>118</v>
      </c>
      <c r="C22" s="32" t="s">
        <v>119</v>
      </c>
      <c r="D22" s="32" t="s">
        <v>199</v>
      </c>
      <c r="E22" s="134"/>
      <c r="F22" s="80">
        <v>6.17</v>
      </c>
      <c r="G22" s="80">
        <v>2</v>
      </c>
      <c r="H22" s="81">
        <f t="shared" si="0"/>
        <v>6.57</v>
      </c>
      <c r="I22" s="80">
        <v>6.1</v>
      </c>
      <c r="J22" s="80">
        <v>4</v>
      </c>
      <c r="K22" s="81">
        <f t="shared" si="1"/>
        <v>6.8999999999999995</v>
      </c>
      <c r="L22" s="82"/>
      <c r="M22" s="83">
        <f t="shared" si="2"/>
        <v>6.57</v>
      </c>
      <c r="N22" s="78">
        <v>14</v>
      </c>
      <c r="O22" s="28"/>
      <c r="P22" s="158"/>
      <c r="Q22" s="149" t="s">
        <v>90</v>
      </c>
      <c r="R22" s="150"/>
      <c r="AF22" s="31" t="s">
        <v>114</v>
      </c>
      <c r="AG22" s="32" t="s">
        <v>115</v>
      </c>
      <c r="AH22" s="77" t="str">
        <f t="shared" si="8"/>
        <v>FADINA Olya</v>
      </c>
      <c r="AI22" s="143" t="str">
        <f t="shared" si="4"/>
        <v>Russia</v>
      </c>
      <c r="AJ22" s="155">
        <f t="shared" si="9"/>
        <v>6.57</v>
      </c>
      <c r="AK22" s="156">
        <v>13</v>
      </c>
      <c r="AL22" s="58"/>
      <c r="AM22" s="58"/>
      <c r="AN22" s="58"/>
      <c r="AO22" s="119"/>
      <c r="AP22" s="58"/>
      <c r="AQ22" s="58"/>
      <c r="AR22" s="58"/>
      <c r="AS22" s="119"/>
      <c r="AT22" s="58"/>
      <c r="AU22" s="58"/>
      <c r="AV22" s="58"/>
      <c r="AW22" s="137" t="str">
        <f t="shared" si="5"/>
        <v>RACCUGLIAVALERIA</v>
      </c>
      <c r="AX22" s="137" t="str">
        <f t="shared" si="6"/>
        <v>Italia</v>
      </c>
      <c r="AY22" s="138">
        <f t="shared" si="7"/>
        <v>6.57</v>
      </c>
    </row>
    <row r="23" spans="1:51" ht="15" customHeight="1">
      <c r="A23" s="61">
        <f t="shared" si="3"/>
      </c>
      <c r="B23" s="31"/>
      <c r="C23" s="32"/>
      <c r="D23" s="32"/>
      <c r="E23" s="134"/>
      <c r="F23" s="80">
        <v>100</v>
      </c>
      <c r="G23" s="80"/>
      <c r="H23" s="81">
        <f aca="true" t="shared" si="10" ref="H23:H39">F23+G23*$F$4</f>
        <v>100</v>
      </c>
      <c r="I23" s="80">
        <v>100</v>
      </c>
      <c r="J23" s="80"/>
      <c r="K23" s="81">
        <f aca="true" t="shared" si="11" ref="K23:K39">I23+J23*$F$4</f>
        <v>100</v>
      </c>
      <c r="L23" s="82"/>
      <c r="M23" s="83">
        <f aca="true" t="shared" si="12" ref="M23:M39">MIN(K23,H23)</f>
        <v>100</v>
      </c>
      <c r="N23" s="78">
        <v>15</v>
      </c>
      <c r="O23" s="28"/>
      <c r="P23" s="139" t="s">
        <v>91</v>
      </c>
      <c r="Q23" s="31" t="s">
        <v>65</v>
      </c>
      <c r="R23" s="32" t="s">
        <v>244</v>
      </c>
      <c r="S23" s="140"/>
      <c r="T23" s="141"/>
      <c r="U23" s="80">
        <v>5.62</v>
      </c>
      <c r="V23" s="80">
        <v>0</v>
      </c>
      <c r="W23" s="142">
        <f>U23+V23*$F$4</f>
        <v>5.62</v>
      </c>
      <c r="X23" s="80">
        <v>5.53</v>
      </c>
      <c r="Y23" s="80">
        <v>1</v>
      </c>
      <c r="Z23" s="142">
        <f>X23+Y23*$F$4</f>
        <v>5.73</v>
      </c>
      <c r="AA23" s="80"/>
      <c r="AB23" s="80"/>
      <c r="AC23" s="142">
        <f>AA23+AB23*$F$4</f>
        <v>0</v>
      </c>
      <c r="AD23" s="127"/>
      <c r="AF23" s="31" t="s">
        <v>118</v>
      </c>
      <c r="AG23" s="32" t="s">
        <v>119</v>
      </c>
      <c r="AH23" s="77" t="str">
        <f t="shared" si="8"/>
        <v>RACCUGLIA Valeria</v>
      </c>
      <c r="AI23" s="143" t="str">
        <f t="shared" si="4"/>
        <v>Italia</v>
      </c>
      <c r="AJ23" s="155">
        <f t="shared" si="9"/>
        <v>6.57</v>
      </c>
      <c r="AK23" s="156">
        <v>14</v>
      </c>
      <c r="AL23" s="58"/>
      <c r="AM23" s="58"/>
      <c r="AN23" s="58"/>
      <c r="AO23" s="148"/>
      <c r="AP23" s="58"/>
      <c r="AQ23" s="58"/>
      <c r="AR23" s="58"/>
      <c r="AS23" s="148"/>
      <c r="AT23" s="58"/>
      <c r="AU23" s="58"/>
      <c r="AV23" s="58"/>
      <c r="AW23" s="137">
        <f t="shared" si="5"/>
      </c>
      <c r="AX23" s="137">
        <f t="shared" si="6"/>
        <v>0</v>
      </c>
      <c r="AY23" s="138">
        <f t="shared" si="7"/>
        <v>100</v>
      </c>
    </row>
    <row r="24" spans="1:51" ht="15" customHeight="1">
      <c r="A24" s="61">
        <f t="shared" si="3"/>
      </c>
      <c r="B24" s="31"/>
      <c r="C24" s="32"/>
      <c r="D24" s="32"/>
      <c r="E24" s="134"/>
      <c r="F24" s="80">
        <v>100</v>
      </c>
      <c r="G24" s="80"/>
      <c r="H24" s="81">
        <f t="shared" si="10"/>
        <v>100</v>
      </c>
      <c r="I24" s="80">
        <v>100</v>
      </c>
      <c r="J24" s="80"/>
      <c r="K24" s="81">
        <f t="shared" si="11"/>
        <v>100</v>
      </c>
      <c r="L24" s="82"/>
      <c r="M24" s="83">
        <f t="shared" si="12"/>
        <v>100</v>
      </c>
      <c r="N24" s="78">
        <v>16</v>
      </c>
      <c r="O24" s="28"/>
      <c r="P24" s="139" t="s">
        <v>92</v>
      </c>
      <c r="Q24" s="31" t="s">
        <v>57</v>
      </c>
      <c r="R24" s="32" t="s">
        <v>234</v>
      </c>
      <c r="S24" s="146"/>
      <c r="T24" s="147"/>
      <c r="U24" s="80">
        <v>5.73</v>
      </c>
      <c r="V24" s="80">
        <v>1</v>
      </c>
      <c r="W24" s="142">
        <f>U24+V24*$F$4</f>
        <v>5.930000000000001</v>
      </c>
      <c r="X24" s="80">
        <v>5.69</v>
      </c>
      <c r="Y24" s="80">
        <v>3</v>
      </c>
      <c r="Z24" s="142">
        <f>X24+Y24*$F$4</f>
        <v>6.290000000000001</v>
      </c>
      <c r="AA24" s="80"/>
      <c r="AB24" s="80"/>
      <c r="AC24" s="142">
        <f>AA24+AB24*$F$4</f>
        <v>0</v>
      </c>
      <c r="AD24" s="127"/>
      <c r="AF24" s="31"/>
      <c r="AG24" s="32"/>
      <c r="AH24" s="77" t="e">
        <f t="shared" si="8"/>
        <v>#VALUE!</v>
      </c>
      <c r="AI24" s="143">
        <f t="shared" si="4"/>
        <v>0</v>
      </c>
      <c r="AJ24" s="155">
        <f t="shared" si="9"/>
        <v>100</v>
      </c>
      <c r="AK24" s="156">
        <v>15</v>
      </c>
      <c r="AL24" s="58"/>
      <c r="AM24" s="58"/>
      <c r="AN24" s="58"/>
      <c r="AO24" s="148"/>
      <c r="AP24" s="58"/>
      <c r="AQ24" s="58"/>
      <c r="AR24" s="58"/>
      <c r="AS24" s="148"/>
      <c r="AT24" s="58"/>
      <c r="AU24" s="58"/>
      <c r="AV24" s="58"/>
      <c r="AW24" s="137">
        <f t="shared" si="5"/>
      </c>
      <c r="AX24" s="137">
        <f t="shared" si="6"/>
        <v>0</v>
      </c>
      <c r="AY24" s="138">
        <f t="shared" si="7"/>
        <v>100</v>
      </c>
    </row>
    <row r="25" spans="1:51" ht="15" customHeight="1">
      <c r="A25" s="61">
        <f t="shared" si="3"/>
      </c>
      <c r="B25" s="31"/>
      <c r="C25" s="32"/>
      <c r="D25" s="32"/>
      <c r="E25" s="134"/>
      <c r="F25" s="80">
        <v>100</v>
      </c>
      <c r="G25" s="80"/>
      <c r="H25" s="81">
        <f t="shared" si="10"/>
        <v>100</v>
      </c>
      <c r="I25" s="80">
        <v>100</v>
      </c>
      <c r="J25" s="80"/>
      <c r="K25" s="81">
        <f t="shared" si="11"/>
        <v>100</v>
      </c>
      <c r="L25" s="82"/>
      <c r="M25" s="83">
        <f t="shared" si="12"/>
        <v>100</v>
      </c>
      <c r="N25" s="78">
        <v>17</v>
      </c>
      <c r="O25" s="28"/>
      <c r="P25" s="135"/>
      <c r="Q25" s="149"/>
      <c r="R25" s="150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27"/>
      <c r="AE25" s="127"/>
      <c r="AF25" s="31"/>
      <c r="AG25" s="32"/>
      <c r="AH25" s="77" t="e">
        <f t="shared" si="8"/>
        <v>#VALUE!</v>
      </c>
      <c r="AI25" s="143">
        <f t="shared" si="4"/>
        <v>0</v>
      </c>
      <c r="AJ25" s="155">
        <f t="shared" si="9"/>
        <v>100</v>
      </c>
      <c r="AK25" s="156">
        <v>16</v>
      </c>
      <c r="AL25" s="58"/>
      <c r="AM25" s="58"/>
      <c r="AN25" s="58"/>
      <c r="AO25" s="148"/>
      <c r="AP25" s="58"/>
      <c r="AQ25" s="58"/>
      <c r="AR25" s="58"/>
      <c r="AS25" s="148"/>
      <c r="AT25" s="58"/>
      <c r="AU25" s="58"/>
      <c r="AV25" s="58"/>
      <c r="AW25" s="137">
        <f>B25&amp;C25</f>
      </c>
      <c r="AX25" s="137">
        <f>D25</f>
        <v>0</v>
      </c>
      <c r="AY25" s="138">
        <f>M25</f>
        <v>100</v>
      </c>
    </row>
    <row r="26" spans="1:51" ht="15" customHeight="1">
      <c r="A26" s="61">
        <f t="shared" si="3"/>
      </c>
      <c r="B26" s="31"/>
      <c r="C26" s="32"/>
      <c r="D26" s="32"/>
      <c r="E26" s="134"/>
      <c r="F26" s="80">
        <v>100</v>
      </c>
      <c r="G26" s="80"/>
      <c r="H26" s="81">
        <f t="shared" si="10"/>
        <v>100</v>
      </c>
      <c r="I26" s="80">
        <v>100</v>
      </c>
      <c r="J26" s="80"/>
      <c r="K26" s="81">
        <f t="shared" si="11"/>
        <v>100</v>
      </c>
      <c r="L26" s="82"/>
      <c r="M26" s="83">
        <f t="shared" si="12"/>
        <v>100</v>
      </c>
      <c r="N26" s="78">
        <v>18</v>
      </c>
      <c r="O26" s="28"/>
      <c r="P26" s="139" t="s">
        <v>93</v>
      </c>
      <c r="Q26" s="31" t="s">
        <v>122</v>
      </c>
      <c r="R26" s="32" t="s">
        <v>123</v>
      </c>
      <c r="S26" s="140"/>
      <c r="T26" s="141"/>
      <c r="U26" s="80">
        <v>5.74</v>
      </c>
      <c r="V26" s="80">
        <v>0</v>
      </c>
      <c r="W26" s="142">
        <f>U26+V26*$F$4</f>
        <v>5.74</v>
      </c>
      <c r="X26" s="80">
        <v>5.66</v>
      </c>
      <c r="Y26" s="80">
        <v>0</v>
      </c>
      <c r="Z26" s="142">
        <f>X26+Y26*$F$4</f>
        <v>5.66</v>
      </c>
      <c r="AA26" s="80"/>
      <c r="AB26" s="80"/>
      <c r="AC26" s="142">
        <f>AA26+AB26*$F$4</f>
        <v>0</v>
      </c>
      <c r="AD26" s="127"/>
      <c r="AE26" s="127"/>
      <c r="AF26" s="31"/>
      <c r="AG26" s="32"/>
      <c r="AH26" s="77" t="e">
        <f t="shared" si="8"/>
        <v>#VALUE!</v>
      </c>
      <c r="AI26" s="143">
        <f t="shared" si="4"/>
        <v>0</v>
      </c>
      <c r="AJ26" s="155">
        <f t="shared" si="9"/>
        <v>100</v>
      </c>
      <c r="AK26" s="156">
        <v>17</v>
      </c>
      <c r="AL26" s="58"/>
      <c r="AM26" s="58"/>
      <c r="AN26" s="58"/>
      <c r="AO26" s="148"/>
      <c r="AP26" s="58"/>
      <c r="AQ26" s="58"/>
      <c r="AR26" s="58"/>
      <c r="AS26" s="148"/>
      <c r="AT26" s="58"/>
      <c r="AU26" s="58"/>
      <c r="AV26" s="58"/>
      <c r="AW26" s="137">
        <f aca="true" t="shared" si="13" ref="AW26:AW39">B26&amp;C26</f>
      </c>
      <c r="AX26" s="137">
        <f aca="true" t="shared" si="14" ref="AX26:AX39">D26</f>
        <v>0</v>
      </c>
      <c r="AY26" s="138">
        <f aca="true" t="shared" si="15" ref="AY26:AY39">M26</f>
        <v>100</v>
      </c>
    </row>
    <row r="27" spans="1:51" ht="15" customHeight="1">
      <c r="A27" s="61">
        <f t="shared" si="3"/>
      </c>
      <c r="B27" s="31"/>
      <c r="C27" s="32"/>
      <c r="D27" s="32"/>
      <c r="E27" s="134"/>
      <c r="F27" s="80">
        <v>100</v>
      </c>
      <c r="G27" s="80"/>
      <c r="H27" s="81">
        <f t="shared" si="10"/>
        <v>100</v>
      </c>
      <c r="I27" s="80">
        <v>100</v>
      </c>
      <c r="J27" s="80"/>
      <c r="K27" s="81">
        <f t="shared" si="11"/>
        <v>100</v>
      </c>
      <c r="L27" s="82"/>
      <c r="M27" s="83">
        <f t="shared" si="12"/>
        <v>100</v>
      </c>
      <c r="N27" s="78">
        <v>19</v>
      </c>
      <c r="O27" s="28"/>
      <c r="P27" s="139" t="s">
        <v>94</v>
      </c>
      <c r="Q27" s="31" t="s">
        <v>64</v>
      </c>
      <c r="R27" s="32" t="s">
        <v>237</v>
      </c>
      <c r="S27" s="146"/>
      <c r="T27" s="147"/>
      <c r="U27" s="80">
        <v>5.75</v>
      </c>
      <c r="V27" s="80">
        <v>0</v>
      </c>
      <c r="W27" s="142">
        <f>U27+V27*$F$4</f>
        <v>5.75</v>
      </c>
      <c r="X27" s="80">
        <v>5.68</v>
      </c>
      <c r="Y27" s="80">
        <v>1</v>
      </c>
      <c r="Z27" s="142">
        <f>X27+Y27*$F$4</f>
        <v>5.88</v>
      </c>
      <c r="AA27" s="80"/>
      <c r="AB27" s="80"/>
      <c r="AC27" s="142">
        <f>AA27+AB27*$F$4</f>
        <v>0</v>
      </c>
      <c r="AD27" s="127"/>
      <c r="AE27" s="127"/>
      <c r="AF27" s="31"/>
      <c r="AG27" s="32"/>
      <c r="AH27" s="77" t="e">
        <f t="shared" si="8"/>
        <v>#VALUE!</v>
      </c>
      <c r="AI27" s="143">
        <f t="shared" si="4"/>
        <v>0</v>
      </c>
      <c r="AJ27" s="155">
        <f t="shared" si="9"/>
        <v>100</v>
      </c>
      <c r="AK27" s="156">
        <v>18</v>
      </c>
      <c r="AL27" s="58"/>
      <c r="AM27" s="58"/>
      <c r="AN27" s="58"/>
      <c r="AO27" s="148"/>
      <c r="AP27" s="58"/>
      <c r="AQ27" s="58"/>
      <c r="AR27" s="58"/>
      <c r="AS27" s="148"/>
      <c r="AT27" s="58"/>
      <c r="AU27" s="58"/>
      <c r="AV27" s="58"/>
      <c r="AW27" s="137">
        <f t="shared" si="13"/>
      </c>
      <c r="AX27" s="137">
        <f t="shared" si="14"/>
        <v>0</v>
      </c>
      <c r="AY27" s="138">
        <f t="shared" si="15"/>
        <v>100</v>
      </c>
    </row>
    <row r="28" spans="1:51" ht="15" customHeight="1">
      <c r="A28" s="61">
        <f t="shared" si="3"/>
      </c>
      <c r="B28" s="78"/>
      <c r="C28" s="78"/>
      <c r="D28" s="78"/>
      <c r="E28" s="134"/>
      <c r="F28" s="80">
        <v>100</v>
      </c>
      <c r="G28" s="80"/>
      <c r="H28" s="81">
        <f t="shared" si="10"/>
        <v>100</v>
      </c>
      <c r="I28" s="80">
        <v>100</v>
      </c>
      <c r="J28" s="80"/>
      <c r="K28" s="81">
        <f t="shared" si="11"/>
        <v>100</v>
      </c>
      <c r="L28" s="82"/>
      <c r="M28" s="83">
        <f t="shared" si="12"/>
        <v>100</v>
      </c>
      <c r="N28" s="78">
        <v>20</v>
      </c>
      <c r="O28" s="28"/>
      <c r="Q28" s="159"/>
      <c r="R28" s="160"/>
      <c r="AE28" s="127"/>
      <c r="AF28" s="31"/>
      <c r="AG28" s="32"/>
      <c r="AH28" s="77" t="e">
        <f t="shared" si="8"/>
        <v>#VALUE!</v>
      </c>
      <c r="AI28" s="143">
        <f t="shared" si="4"/>
        <v>0</v>
      </c>
      <c r="AJ28" s="155">
        <f t="shared" si="9"/>
        <v>100</v>
      </c>
      <c r="AK28" s="156">
        <v>19</v>
      </c>
      <c r="AL28" s="58"/>
      <c r="AM28" s="58"/>
      <c r="AN28" s="58"/>
      <c r="AO28" s="148"/>
      <c r="AP28" s="58"/>
      <c r="AQ28" s="58"/>
      <c r="AR28" s="58"/>
      <c r="AS28" s="148"/>
      <c r="AT28" s="58"/>
      <c r="AU28" s="58"/>
      <c r="AV28" s="58"/>
      <c r="AW28" s="137">
        <f t="shared" si="13"/>
      </c>
      <c r="AX28" s="137">
        <f t="shared" si="14"/>
        <v>0</v>
      </c>
      <c r="AY28" s="138">
        <f t="shared" si="15"/>
        <v>100</v>
      </c>
    </row>
    <row r="29" spans="1:51" ht="15" customHeight="1">
      <c r="A29" s="61">
        <f t="shared" si="3"/>
      </c>
      <c r="B29" s="78"/>
      <c r="C29" s="78"/>
      <c r="D29" s="78"/>
      <c r="E29" s="134"/>
      <c r="F29" s="80">
        <v>100</v>
      </c>
      <c r="G29" s="80"/>
      <c r="H29" s="81">
        <f t="shared" si="10"/>
        <v>100</v>
      </c>
      <c r="I29" s="80">
        <v>100</v>
      </c>
      <c r="J29" s="80"/>
      <c r="K29" s="81">
        <f t="shared" si="11"/>
        <v>100</v>
      </c>
      <c r="L29" s="82"/>
      <c r="M29" s="83">
        <f t="shared" si="12"/>
        <v>100</v>
      </c>
      <c r="N29" s="78">
        <v>21</v>
      </c>
      <c r="O29" s="28"/>
      <c r="P29" s="158"/>
      <c r="Q29" s="149" t="s">
        <v>201</v>
      </c>
      <c r="R29" s="150"/>
      <c r="AE29" s="127"/>
      <c r="AF29" s="78"/>
      <c r="AG29" s="78"/>
      <c r="AH29" s="77"/>
      <c r="AI29" s="143">
        <f t="shared" si="4"/>
        <v>0</v>
      </c>
      <c r="AJ29" s="143">
        <f t="shared" si="9"/>
        <v>100</v>
      </c>
      <c r="AK29" s="156">
        <v>20</v>
      </c>
      <c r="AL29" s="58"/>
      <c r="AM29" s="58"/>
      <c r="AN29" s="58"/>
      <c r="AO29" s="148"/>
      <c r="AP29" s="58"/>
      <c r="AQ29" s="58"/>
      <c r="AR29" s="58"/>
      <c r="AS29" s="148"/>
      <c r="AT29" s="58"/>
      <c r="AU29" s="58"/>
      <c r="AV29" s="58"/>
      <c r="AW29" s="137">
        <f t="shared" si="13"/>
      </c>
      <c r="AX29" s="137">
        <f t="shared" si="14"/>
        <v>0</v>
      </c>
      <c r="AY29" s="138">
        <f t="shared" si="15"/>
        <v>100</v>
      </c>
    </row>
    <row r="30" spans="1:51" ht="15" customHeight="1">
      <c r="A30" s="61">
        <f t="shared" si="3"/>
      </c>
      <c r="B30" s="78"/>
      <c r="C30" s="78"/>
      <c r="D30" s="78"/>
      <c r="E30" s="134"/>
      <c r="F30" s="80">
        <v>100</v>
      </c>
      <c r="G30" s="80"/>
      <c r="H30" s="81">
        <f t="shared" si="10"/>
        <v>100</v>
      </c>
      <c r="I30" s="80">
        <v>100</v>
      </c>
      <c r="J30" s="80"/>
      <c r="K30" s="81">
        <f t="shared" si="11"/>
        <v>100</v>
      </c>
      <c r="L30" s="82"/>
      <c r="M30" s="83">
        <f t="shared" si="12"/>
        <v>100</v>
      </c>
      <c r="N30" s="78">
        <v>22</v>
      </c>
      <c r="O30" s="28"/>
      <c r="P30" s="135"/>
      <c r="Q30" s="31" t="s">
        <v>57</v>
      </c>
      <c r="R30" s="32" t="s">
        <v>234</v>
      </c>
      <c r="S30" s="140"/>
      <c r="T30" s="161"/>
      <c r="U30" s="80">
        <v>5.66</v>
      </c>
      <c r="V30" s="80">
        <v>1</v>
      </c>
      <c r="W30" s="142">
        <f>U30+V30*$F$4</f>
        <v>5.86</v>
      </c>
      <c r="X30" s="80">
        <v>5.74</v>
      </c>
      <c r="Y30" s="80">
        <v>2</v>
      </c>
      <c r="Z30" s="142">
        <f>X30+Y30*$F$4</f>
        <v>6.140000000000001</v>
      </c>
      <c r="AA30" s="80"/>
      <c r="AB30" s="80"/>
      <c r="AC30" s="142">
        <f>AA30+AB30*$F$4</f>
        <v>0</v>
      </c>
      <c r="AD30" s="127"/>
      <c r="AE30" s="127"/>
      <c r="AF30" s="78"/>
      <c r="AG30" s="78"/>
      <c r="AH30" s="162"/>
      <c r="AI30" s="143">
        <f t="shared" si="4"/>
        <v>0</v>
      </c>
      <c r="AJ30" s="143">
        <f t="shared" si="9"/>
        <v>100</v>
      </c>
      <c r="AK30" s="156">
        <v>21</v>
      </c>
      <c r="AL30" s="58"/>
      <c r="AM30" s="58"/>
      <c r="AN30" s="58"/>
      <c r="AO30" s="148"/>
      <c r="AP30" s="58"/>
      <c r="AQ30" s="58"/>
      <c r="AR30" s="58"/>
      <c r="AS30" s="148"/>
      <c r="AT30" s="58"/>
      <c r="AU30" s="58"/>
      <c r="AV30" s="58"/>
      <c r="AW30" s="137">
        <f t="shared" si="13"/>
      </c>
      <c r="AX30" s="137">
        <f t="shared" si="14"/>
        <v>0</v>
      </c>
      <c r="AY30" s="138">
        <f t="shared" si="15"/>
        <v>100</v>
      </c>
    </row>
    <row r="31" spans="1:51" ht="15" customHeight="1">
      <c r="A31" s="61">
        <f t="shared" si="3"/>
      </c>
      <c r="B31" s="78"/>
      <c r="C31" s="78"/>
      <c r="D31" s="78"/>
      <c r="E31" s="134"/>
      <c r="F31" s="80">
        <v>100</v>
      </c>
      <c r="G31" s="80"/>
      <c r="H31" s="81">
        <f t="shared" si="10"/>
        <v>100</v>
      </c>
      <c r="I31" s="80">
        <v>100</v>
      </c>
      <c r="J31" s="80"/>
      <c r="K31" s="81">
        <f t="shared" si="11"/>
        <v>100</v>
      </c>
      <c r="L31" s="82"/>
      <c r="M31" s="83">
        <f t="shared" si="12"/>
        <v>100</v>
      </c>
      <c r="N31" s="78">
        <v>23</v>
      </c>
      <c r="O31" s="28"/>
      <c r="P31" s="135"/>
      <c r="Q31" s="31" t="s">
        <v>64</v>
      </c>
      <c r="R31" s="32" t="s">
        <v>237</v>
      </c>
      <c r="S31" s="146"/>
      <c r="T31" s="141"/>
      <c r="U31" s="80">
        <v>5.67</v>
      </c>
      <c r="V31" s="80">
        <v>0</v>
      </c>
      <c r="W31" s="142">
        <f>U31+V31*$F$4</f>
        <v>5.67</v>
      </c>
      <c r="X31" s="80">
        <v>5.7</v>
      </c>
      <c r="Y31" s="80">
        <v>2</v>
      </c>
      <c r="Z31" s="142">
        <f>X31+Y31*$F$4</f>
        <v>6.1000000000000005</v>
      </c>
      <c r="AA31" s="80"/>
      <c r="AB31" s="80"/>
      <c r="AC31" s="142">
        <f>AA31+AB31*$F$4</f>
        <v>0</v>
      </c>
      <c r="AD31" s="127"/>
      <c r="AE31" s="127"/>
      <c r="AF31" s="78"/>
      <c r="AG31" s="78"/>
      <c r="AH31" s="162"/>
      <c r="AI31" s="143">
        <f t="shared" si="4"/>
        <v>0</v>
      </c>
      <c r="AJ31" s="143">
        <f t="shared" si="9"/>
        <v>100</v>
      </c>
      <c r="AK31" s="156">
        <v>22</v>
      </c>
      <c r="AL31" s="58"/>
      <c r="AM31" s="58"/>
      <c r="AN31" s="58"/>
      <c r="AO31" s="148"/>
      <c r="AP31" s="58"/>
      <c r="AQ31" s="58"/>
      <c r="AR31" s="58"/>
      <c r="AS31" s="148"/>
      <c r="AT31" s="58"/>
      <c r="AU31" s="58"/>
      <c r="AV31" s="58"/>
      <c r="AW31" s="137">
        <f t="shared" si="13"/>
      </c>
      <c r="AX31" s="137">
        <f t="shared" si="14"/>
        <v>0</v>
      </c>
      <c r="AY31" s="138">
        <f t="shared" si="15"/>
        <v>100</v>
      </c>
    </row>
    <row r="32" spans="1:51" ht="15" customHeight="1">
      <c r="A32" s="61">
        <f t="shared" si="3"/>
      </c>
      <c r="B32" s="78"/>
      <c r="C32" s="78"/>
      <c r="D32" s="78"/>
      <c r="E32" s="134"/>
      <c r="F32" s="80">
        <v>100</v>
      </c>
      <c r="G32" s="80"/>
      <c r="H32" s="81">
        <f t="shared" si="10"/>
        <v>100</v>
      </c>
      <c r="I32" s="80">
        <v>100</v>
      </c>
      <c r="J32" s="80"/>
      <c r="K32" s="81">
        <f t="shared" si="11"/>
        <v>100</v>
      </c>
      <c r="L32" s="82"/>
      <c r="M32" s="83">
        <f t="shared" si="12"/>
        <v>100</v>
      </c>
      <c r="N32" s="78">
        <v>24</v>
      </c>
      <c r="O32" s="28"/>
      <c r="P32" s="135"/>
      <c r="Q32" s="149" t="s">
        <v>202</v>
      </c>
      <c r="R32" s="150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7"/>
      <c r="AF32" s="78"/>
      <c r="AG32" s="78"/>
      <c r="AH32" s="162"/>
      <c r="AI32" s="143">
        <f t="shared" si="4"/>
        <v>0</v>
      </c>
      <c r="AJ32" s="143">
        <f t="shared" si="9"/>
        <v>100</v>
      </c>
      <c r="AK32" s="156">
        <v>23</v>
      </c>
      <c r="AL32" s="58"/>
      <c r="AM32" s="58"/>
      <c r="AN32" s="58"/>
      <c r="AO32" s="148"/>
      <c r="AP32" s="58"/>
      <c r="AQ32" s="58"/>
      <c r="AR32" s="58"/>
      <c r="AS32" s="148"/>
      <c r="AT32" s="58"/>
      <c r="AU32" s="58"/>
      <c r="AV32" s="58"/>
      <c r="AW32" s="137">
        <f t="shared" si="13"/>
      </c>
      <c r="AX32" s="137">
        <f t="shared" si="14"/>
        <v>0</v>
      </c>
      <c r="AY32" s="138">
        <f t="shared" si="15"/>
        <v>100</v>
      </c>
    </row>
    <row r="33" spans="1:51" ht="15" customHeight="1">
      <c r="A33" s="61">
        <f t="shared" si="3"/>
      </c>
      <c r="B33" s="78"/>
      <c r="C33" s="78"/>
      <c r="D33" s="78"/>
      <c r="E33" s="134"/>
      <c r="F33" s="80">
        <v>100</v>
      </c>
      <c r="G33" s="80"/>
      <c r="H33" s="81">
        <f t="shared" si="10"/>
        <v>100</v>
      </c>
      <c r="I33" s="80">
        <v>100</v>
      </c>
      <c r="J33" s="80"/>
      <c r="K33" s="81">
        <f t="shared" si="11"/>
        <v>100</v>
      </c>
      <c r="L33" s="82"/>
      <c r="M33" s="83">
        <f t="shared" si="12"/>
        <v>100</v>
      </c>
      <c r="N33" s="78">
        <v>25</v>
      </c>
      <c r="O33" s="28"/>
      <c r="P33" s="135"/>
      <c r="Q33" s="31" t="s">
        <v>65</v>
      </c>
      <c r="R33" s="32" t="s">
        <v>244</v>
      </c>
      <c r="S33" s="140"/>
      <c r="T33" s="147"/>
      <c r="U33" s="80">
        <v>5.64</v>
      </c>
      <c r="V33" s="80">
        <v>0</v>
      </c>
      <c r="W33" s="142">
        <f>U33+V33*$F$4</f>
        <v>5.64</v>
      </c>
      <c r="X33" s="80">
        <v>5.51</v>
      </c>
      <c r="Y33" s="80">
        <v>3</v>
      </c>
      <c r="Z33" s="142">
        <f>X33+Y33*$F$4</f>
        <v>6.109999999999999</v>
      </c>
      <c r="AA33" s="80">
        <v>5.51</v>
      </c>
      <c r="AB33" s="80">
        <v>1</v>
      </c>
      <c r="AC33" s="142">
        <f>AA33+AB33*$F$4</f>
        <v>5.71</v>
      </c>
      <c r="AD33" s="127"/>
      <c r="AE33" s="127"/>
      <c r="AF33" s="78"/>
      <c r="AG33" s="78"/>
      <c r="AH33" s="162"/>
      <c r="AI33" s="143">
        <f t="shared" si="4"/>
        <v>0</v>
      </c>
      <c r="AJ33" s="143">
        <f t="shared" si="9"/>
        <v>100</v>
      </c>
      <c r="AK33" s="156">
        <v>24</v>
      </c>
      <c r="AL33" s="58"/>
      <c r="AM33" s="58"/>
      <c r="AN33" s="58"/>
      <c r="AO33" s="148"/>
      <c r="AP33" s="58"/>
      <c r="AQ33" s="58"/>
      <c r="AR33" s="58"/>
      <c r="AS33" s="148"/>
      <c r="AT33" s="58"/>
      <c r="AU33" s="58"/>
      <c r="AV33" s="58"/>
      <c r="AW33" s="137">
        <f t="shared" si="13"/>
      </c>
      <c r="AX33" s="137">
        <f t="shared" si="14"/>
        <v>0</v>
      </c>
      <c r="AY33" s="138">
        <f t="shared" si="15"/>
        <v>100</v>
      </c>
    </row>
    <row r="34" spans="1:51" ht="15" customHeight="1">
      <c r="A34" s="61">
        <f t="shared" si="3"/>
      </c>
      <c r="B34" s="78"/>
      <c r="C34" s="78"/>
      <c r="D34" s="78"/>
      <c r="E34" s="134"/>
      <c r="F34" s="80">
        <v>100</v>
      </c>
      <c r="G34" s="80"/>
      <c r="H34" s="81">
        <f t="shared" si="10"/>
        <v>100</v>
      </c>
      <c r="I34" s="80">
        <v>100</v>
      </c>
      <c r="J34" s="80"/>
      <c r="K34" s="81">
        <f t="shared" si="11"/>
        <v>100</v>
      </c>
      <c r="L34" s="82"/>
      <c r="M34" s="83">
        <f t="shared" si="12"/>
        <v>100</v>
      </c>
      <c r="N34" s="78">
        <v>26</v>
      </c>
      <c r="O34" s="28"/>
      <c r="P34" s="135"/>
      <c r="Q34" s="31" t="s">
        <v>122</v>
      </c>
      <c r="R34" s="32" t="s">
        <v>123</v>
      </c>
      <c r="S34" s="146"/>
      <c r="T34" s="141"/>
      <c r="U34" s="80">
        <v>5.66</v>
      </c>
      <c r="V34" s="80">
        <v>0</v>
      </c>
      <c r="W34" s="142">
        <f>U34+V34*$F$4</f>
        <v>5.66</v>
      </c>
      <c r="X34" s="80">
        <v>5.54</v>
      </c>
      <c r="Y34" s="80">
        <v>2</v>
      </c>
      <c r="Z34" s="142">
        <f>X34+Y34*$F$4</f>
        <v>5.94</v>
      </c>
      <c r="AA34" s="80">
        <v>5.44</v>
      </c>
      <c r="AB34" s="80">
        <v>2</v>
      </c>
      <c r="AC34" s="142">
        <f>AA34+AB34*$F$4</f>
        <v>5.840000000000001</v>
      </c>
      <c r="AD34" s="127"/>
      <c r="AE34" s="127"/>
      <c r="AF34" s="78"/>
      <c r="AG34" s="78"/>
      <c r="AH34" s="162"/>
      <c r="AI34" s="143">
        <f t="shared" si="4"/>
        <v>0</v>
      </c>
      <c r="AJ34" s="143">
        <f t="shared" si="9"/>
        <v>100</v>
      </c>
      <c r="AK34" s="156">
        <v>25</v>
      </c>
      <c r="AL34" s="58"/>
      <c r="AM34" s="58"/>
      <c r="AN34" s="58"/>
      <c r="AO34" s="148"/>
      <c r="AP34" s="58"/>
      <c r="AQ34" s="58"/>
      <c r="AR34" s="58"/>
      <c r="AS34" s="148"/>
      <c r="AT34" s="58"/>
      <c r="AU34" s="58"/>
      <c r="AV34" s="58"/>
      <c r="AW34" s="137">
        <f t="shared" si="13"/>
      </c>
      <c r="AX34" s="137">
        <f t="shared" si="14"/>
        <v>0</v>
      </c>
      <c r="AY34" s="138">
        <f t="shared" si="15"/>
        <v>100</v>
      </c>
    </row>
    <row r="35" spans="1:51" ht="15" customHeight="1">
      <c r="A35" s="61">
        <f t="shared" si="3"/>
      </c>
      <c r="B35" s="78"/>
      <c r="C35" s="78"/>
      <c r="D35" s="78"/>
      <c r="E35" s="134"/>
      <c r="F35" s="80">
        <v>100</v>
      </c>
      <c r="G35" s="80"/>
      <c r="H35" s="81">
        <f t="shared" si="10"/>
        <v>100</v>
      </c>
      <c r="I35" s="80">
        <v>100</v>
      </c>
      <c r="J35" s="80"/>
      <c r="K35" s="81">
        <f t="shared" si="11"/>
        <v>100</v>
      </c>
      <c r="L35" s="82"/>
      <c r="M35" s="83">
        <f t="shared" si="12"/>
        <v>100</v>
      </c>
      <c r="N35" s="78">
        <v>27</v>
      </c>
      <c r="O35" s="28"/>
      <c r="P35" s="127"/>
      <c r="Q35" s="1"/>
      <c r="R35" s="1"/>
      <c r="AE35" s="127"/>
      <c r="AF35" s="127"/>
      <c r="AG35" s="127"/>
      <c r="AH35" s="127"/>
      <c r="AI35" s="163"/>
      <c r="AJ35" s="163"/>
      <c r="AK35" s="127"/>
      <c r="AL35" s="58"/>
      <c r="AM35" s="58"/>
      <c r="AN35" s="58"/>
      <c r="AO35" s="148"/>
      <c r="AP35" s="58"/>
      <c r="AQ35" s="58"/>
      <c r="AR35" s="58"/>
      <c r="AS35" s="148"/>
      <c r="AT35" s="58"/>
      <c r="AU35" s="58"/>
      <c r="AV35" s="58"/>
      <c r="AW35" s="137">
        <f t="shared" si="13"/>
      </c>
      <c r="AX35" s="137">
        <f t="shared" si="14"/>
        <v>0</v>
      </c>
      <c r="AY35" s="138">
        <f t="shared" si="15"/>
        <v>100</v>
      </c>
    </row>
    <row r="36" spans="1:51" ht="15" customHeight="1">
      <c r="A36" s="61">
        <f t="shared" si="3"/>
      </c>
      <c r="B36" s="78"/>
      <c r="C36" s="78"/>
      <c r="D36" s="78"/>
      <c r="E36" s="134"/>
      <c r="F36" s="80">
        <v>100</v>
      </c>
      <c r="G36" s="80"/>
      <c r="H36" s="81">
        <f t="shared" si="10"/>
        <v>100</v>
      </c>
      <c r="I36" s="80">
        <v>100</v>
      </c>
      <c r="J36" s="80"/>
      <c r="K36" s="81">
        <f t="shared" si="11"/>
        <v>100</v>
      </c>
      <c r="L36" s="82"/>
      <c r="M36" s="83">
        <f t="shared" si="12"/>
        <v>100</v>
      </c>
      <c r="N36" s="78">
        <v>28</v>
      </c>
      <c r="O36" s="28"/>
      <c r="P36" s="127"/>
      <c r="Q36" s="159"/>
      <c r="R36" s="160"/>
      <c r="S36" s="136"/>
      <c r="T36" s="136"/>
      <c r="U36" s="164"/>
      <c r="V36" s="165"/>
      <c r="W36" s="166"/>
      <c r="X36" s="164"/>
      <c r="Y36" s="165"/>
      <c r="Z36" s="166"/>
      <c r="AA36" s="164"/>
      <c r="AB36" s="165"/>
      <c r="AC36" s="166"/>
      <c r="AD36" s="127"/>
      <c r="AE36" s="127"/>
      <c r="AF36" s="167"/>
      <c r="AG36" s="167"/>
      <c r="AH36" s="167"/>
      <c r="AI36" s="167"/>
      <c r="AJ36" s="167"/>
      <c r="AK36" s="167"/>
      <c r="AL36" s="58"/>
      <c r="AM36" s="58"/>
      <c r="AN36" s="58"/>
      <c r="AO36" s="148"/>
      <c r="AP36" s="58"/>
      <c r="AQ36" s="58"/>
      <c r="AR36" s="58"/>
      <c r="AS36" s="148"/>
      <c r="AT36" s="58"/>
      <c r="AU36" s="58"/>
      <c r="AV36" s="58"/>
      <c r="AW36" s="137">
        <f t="shared" si="13"/>
      </c>
      <c r="AX36" s="137">
        <f t="shared" si="14"/>
        <v>0</v>
      </c>
      <c r="AY36" s="138">
        <f t="shared" si="15"/>
        <v>100</v>
      </c>
    </row>
    <row r="37" spans="1:51" ht="15" customHeight="1">
      <c r="A37" s="61">
        <f t="shared" si="3"/>
      </c>
      <c r="B37" s="78"/>
      <c r="C37" s="78"/>
      <c r="D37" s="78"/>
      <c r="E37" s="134"/>
      <c r="F37" s="80">
        <v>100</v>
      </c>
      <c r="G37" s="80"/>
      <c r="H37" s="81">
        <f t="shared" si="10"/>
        <v>100</v>
      </c>
      <c r="I37" s="80">
        <v>100</v>
      </c>
      <c r="J37" s="80"/>
      <c r="K37" s="81">
        <f t="shared" si="11"/>
        <v>100</v>
      </c>
      <c r="L37" s="82"/>
      <c r="M37" s="83">
        <f t="shared" si="12"/>
        <v>100</v>
      </c>
      <c r="N37" s="78">
        <v>29</v>
      </c>
      <c r="O37" s="28"/>
      <c r="Q37" s="1"/>
      <c r="R37" s="1"/>
      <c r="AL37" s="58"/>
      <c r="AM37" s="58"/>
      <c r="AN37" s="58"/>
      <c r="AO37" s="148"/>
      <c r="AP37" s="58"/>
      <c r="AQ37" s="58"/>
      <c r="AR37" s="58"/>
      <c r="AS37" s="148"/>
      <c r="AT37" s="58"/>
      <c r="AU37" s="58"/>
      <c r="AV37" s="58"/>
      <c r="AW37" s="137">
        <f t="shared" si="13"/>
      </c>
      <c r="AX37" s="137">
        <f t="shared" si="14"/>
        <v>0</v>
      </c>
      <c r="AY37" s="138">
        <f t="shared" si="15"/>
        <v>100</v>
      </c>
    </row>
    <row r="38" spans="1:51" ht="15" customHeight="1">
      <c r="A38" s="61">
        <f t="shared" si="3"/>
      </c>
      <c r="B38" s="78"/>
      <c r="C38" s="168"/>
      <c r="D38" s="30"/>
      <c r="E38" s="134"/>
      <c r="F38" s="80">
        <v>100</v>
      </c>
      <c r="G38" s="80"/>
      <c r="H38" s="81">
        <f t="shared" si="10"/>
        <v>100</v>
      </c>
      <c r="I38" s="80">
        <v>100</v>
      </c>
      <c r="J38" s="80"/>
      <c r="K38" s="81">
        <f t="shared" si="11"/>
        <v>100</v>
      </c>
      <c r="L38" s="82"/>
      <c r="M38" s="83">
        <f t="shared" si="12"/>
        <v>100</v>
      </c>
      <c r="N38" s="78">
        <v>30</v>
      </c>
      <c r="O38" s="28"/>
      <c r="Q38" s="1"/>
      <c r="R38" s="1"/>
      <c r="AL38" s="58"/>
      <c r="AM38" s="58"/>
      <c r="AN38" s="58"/>
      <c r="AO38" s="148"/>
      <c r="AP38" s="58"/>
      <c r="AQ38" s="58"/>
      <c r="AR38" s="58"/>
      <c r="AS38" s="148"/>
      <c r="AT38" s="58"/>
      <c r="AU38" s="58"/>
      <c r="AV38" s="58"/>
      <c r="AW38" s="137">
        <f t="shared" si="13"/>
      </c>
      <c r="AX38" s="137">
        <f t="shared" si="14"/>
        <v>0</v>
      </c>
      <c r="AY38" s="138">
        <f t="shared" si="15"/>
        <v>100</v>
      </c>
    </row>
    <row r="39" spans="1:51" ht="15" customHeight="1">
      <c r="A39" s="61">
        <f t="shared" si="3"/>
      </c>
      <c r="B39" s="78"/>
      <c r="C39" s="78"/>
      <c r="D39" s="78"/>
      <c r="E39" s="134"/>
      <c r="F39" s="80">
        <v>100</v>
      </c>
      <c r="G39" s="80"/>
      <c r="H39" s="81">
        <f t="shared" si="10"/>
        <v>100</v>
      </c>
      <c r="I39" s="80">
        <v>100</v>
      </c>
      <c r="J39" s="80"/>
      <c r="K39" s="81">
        <f t="shared" si="11"/>
        <v>100</v>
      </c>
      <c r="L39" s="82"/>
      <c r="M39" s="83">
        <f t="shared" si="12"/>
        <v>100</v>
      </c>
      <c r="N39" s="78">
        <v>31</v>
      </c>
      <c r="O39" s="28"/>
      <c r="Q39" s="1"/>
      <c r="R39" s="1"/>
      <c r="AL39" s="58"/>
      <c r="AM39" s="58"/>
      <c r="AN39" s="58"/>
      <c r="AO39" s="148"/>
      <c r="AP39" s="58"/>
      <c r="AQ39" s="58"/>
      <c r="AR39" s="58"/>
      <c r="AS39" s="148"/>
      <c r="AT39" s="58"/>
      <c r="AU39" s="58"/>
      <c r="AV39" s="58"/>
      <c r="AW39" s="137">
        <f t="shared" si="13"/>
      </c>
      <c r="AX39" s="137">
        <f t="shared" si="14"/>
        <v>0</v>
      </c>
      <c r="AY39" s="138">
        <f t="shared" si="15"/>
        <v>100</v>
      </c>
    </row>
    <row r="40" spans="2:48" ht="15" customHeight="1">
      <c r="B40" s="7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69"/>
      <c r="O40" s="141"/>
      <c r="P40" s="136"/>
      <c r="Q40" s="170"/>
      <c r="R40" s="170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</row>
    <row r="41" spans="2:48" ht="15" customHeight="1">
      <c r="B41" s="7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69"/>
      <c r="O41" s="141"/>
      <c r="P41" s="136"/>
      <c r="Q41" s="170"/>
      <c r="R41" s="170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</row>
    <row r="42" spans="2:48" ht="15" customHeight="1">
      <c r="B42" s="76" t="s">
        <v>203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69"/>
      <c r="O42" s="141"/>
      <c r="P42" s="132" t="str">
        <f>B42</f>
        <v>Speed Slalom Men</v>
      </c>
      <c r="R42" s="133"/>
      <c r="S42" s="127"/>
      <c r="T42" s="127"/>
      <c r="AD42" s="127"/>
      <c r="AF42" s="132" t="str">
        <f>P42</f>
        <v>Speed Slalom Men</v>
      </c>
      <c r="AK42" s="119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</row>
    <row r="43" spans="1:51" ht="15" customHeight="1">
      <c r="A43" s="61" t="str">
        <f aca="true" t="shared" si="16" ref="A43:A62">RIGHT(LEFT(B43,$A$7),1)</f>
        <v>A</v>
      </c>
      <c r="B43" s="29" t="s">
        <v>187</v>
      </c>
      <c r="C43" s="30" t="s">
        <v>188</v>
      </c>
      <c r="D43" s="30" t="s">
        <v>200</v>
      </c>
      <c r="E43" s="134"/>
      <c r="F43" s="80">
        <v>5.21</v>
      </c>
      <c r="G43" s="80">
        <v>0</v>
      </c>
      <c r="H43" s="81">
        <f aca="true" t="shared" si="17" ref="H43:H63">F43+G43*$F$4</f>
        <v>5.21</v>
      </c>
      <c r="I43" s="80">
        <v>5</v>
      </c>
      <c r="J43" s="80">
        <v>0</v>
      </c>
      <c r="K43" s="81">
        <f aca="true" t="shared" si="18" ref="K43:K74">I43+J43*$F$4</f>
        <v>5</v>
      </c>
      <c r="L43" s="82"/>
      <c r="M43" s="83">
        <f aca="true" t="shared" si="19" ref="M43:M74">MIN(K43,H43)</f>
        <v>5</v>
      </c>
      <c r="N43" s="78">
        <v>1</v>
      </c>
      <c r="O43" s="28"/>
      <c r="P43" s="135"/>
      <c r="Q43" s="234" t="s">
        <v>204</v>
      </c>
      <c r="R43" s="234"/>
      <c r="S43" s="136"/>
      <c r="T43" s="136"/>
      <c r="AD43" s="12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37" t="str">
        <f>B43&amp;C43</f>
        <v>ROMAINLoucas</v>
      </c>
      <c r="AX43" s="137" t="str">
        <f>D43</f>
        <v>France</v>
      </c>
      <c r="AY43" s="138">
        <f>M43</f>
        <v>5</v>
      </c>
    </row>
    <row r="44" spans="1:51" ht="15" customHeight="1">
      <c r="A44" s="61" t="str">
        <f t="shared" si="16"/>
        <v>T</v>
      </c>
      <c r="B44" s="31" t="s">
        <v>173</v>
      </c>
      <c r="C44" s="32" t="s">
        <v>174</v>
      </c>
      <c r="D44" s="32" t="s">
        <v>200</v>
      </c>
      <c r="E44" s="134"/>
      <c r="F44" s="80">
        <v>5.09</v>
      </c>
      <c r="G44" s="80">
        <v>3</v>
      </c>
      <c r="H44" s="81">
        <f t="shared" si="17"/>
        <v>5.6899999999999995</v>
      </c>
      <c r="I44" s="80">
        <v>5.12</v>
      </c>
      <c r="J44" s="80">
        <v>0</v>
      </c>
      <c r="K44" s="81">
        <f t="shared" si="18"/>
        <v>5.12</v>
      </c>
      <c r="L44" s="82"/>
      <c r="M44" s="83">
        <f t="shared" si="19"/>
        <v>5.12</v>
      </c>
      <c r="N44" s="78">
        <v>2</v>
      </c>
      <c r="O44" s="28"/>
      <c r="P44" s="139" t="s">
        <v>73</v>
      </c>
      <c r="Q44" s="29" t="s">
        <v>187</v>
      </c>
      <c r="R44" s="30" t="s">
        <v>188</v>
      </c>
      <c r="S44" s="140"/>
      <c r="T44" s="141"/>
      <c r="U44" s="80">
        <v>5.18</v>
      </c>
      <c r="V44" s="80">
        <v>6</v>
      </c>
      <c r="W44" s="142">
        <f>U44+V44*$F$4</f>
        <v>6.38</v>
      </c>
      <c r="X44" s="80">
        <v>5.09</v>
      </c>
      <c r="Y44" s="80">
        <v>4</v>
      </c>
      <c r="Z44" s="142">
        <f>X44+Y44*$F$4</f>
        <v>5.89</v>
      </c>
      <c r="AA44" s="80"/>
      <c r="AB44" s="80"/>
      <c r="AC44" s="142">
        <f>AA44+AB44*$F$4</f>
        <v>0</v>
      </c>
      <c r="AD44" s="127"/>
      <c r="AF44" s="31" t="s">
        <v>173</v>
      </c>
      <c r="AG44" s="32" t="s">
        <v>174</v>
      </c>
      <c r="AH44" s="77" t="str">
        <f>UPPER(AF44)&amp;" "&amp;UPPER(LEFT(AG44,1))&amp;LOWER(RIGHT(AG44,LEN(AG44)-1))</f>
        <v>FORT Yohann</v>
      </c>
      <c r="AI44" s="143" t="str">
        <f aca="true" t="shared" si="20" ref="AI44:AI93">VLOOKUP(AF44&amp;AG44,$AW$43:$AX$93,2,FALSE)</f>
        <v>France</v>
      </c>
      <c r="AJ44" s="144">
        <f>VLOOKUP(AF44&amp;AG44,$AW$43:$AY$93,3,FALSE)</f>
        <v>5.12</v>
      </c>
      <c r="AK44" s="145">
        <v>1</v>
      </c>
      <c r="AL44" s="58" t="s">
        <v>74</v>
      </c>
      <c r="AM44" s="58"/>
      <c r="AN44" s="58"/>
      <c r="AO44" s="119"/>
      <c r="AP44" s="58"/>
      <c r="AQ44" s="58"/>
      <c r="AR44" s="58"/>
      <c r="AS44" s="119"/>
      <c r="AT44" s="58"/>
      <c r="AU44" s="58"/>
      <c r="AV44" s="58"/>
      <c r="AW44" s="137" t="str">
        <f aca="true" t="shared" si="21" ref="AW44:AW58">B44&amp;C44</f>
        <v>FORTYohann</v>
      </c>
      <c r="AX44" s="137" t="str">
        <f aca="true" t="shared" si="22" ref="AX44:AX58">D44</f>
        <v>France</v>
      </c>
      <c r="AY44" s="138">
        <f aca="true" t="shared" si="23" ref="AY44:AY58">M44</f>
        <v>5.12</v>
      </c>
    </row>
    <row r="45" spans="1:51" ht="15" customHeight="1">
      <c r="A45" s="61" t="str">
        <f t="shared" si="16"/>
        <v>V</v>
      </c>
      <c r="B45" s="31" t="s">
        <v>193</v>
      </c>
      <c r="C45" s="32" t="s">
        <v>194</v>
      </c>
      <c r="D45" s="32" t="s">
        <v>199</v>
      </c>
      <c r="E45" s="134"/>
      <c r="F45" s="80">
        <v>5.39</v>
      </c>
      <c r="G45" s="80">
        <v>0</v>
      </c>
      <c r="H45" s="81">
        <f t="shared" si="17"/>
        <v>5.39</v>
      </c>
      <c r="I45" s="80">
        <v>5.31</v>
      </c>
      <c r="J45" s="80">
        <v>0</v>
      </c>
      <c r="K45" s="81">
        <f t="shared" si="18"/>
        <v>5.31</v>
      </c>
      <c r="L45" s="82"/>
      <c r="M45" s="83">
        <f t="shared" si="19"/>
        <v>5.31</v>
      </c>
      <c r="N45" s="78">
        <v>3</v>
      </c>
      <c r="O45" s="28"/>
      <c r="P45" s="139" t="s">
        <v>205</v>
      </c>
      <c r="Q45" s="25" t="s">
        <v>191</v>
      </c>
      <c r="R45" s="26" t="s">
        <v>192</v>
      </c>
      <c r="S45" s="228" t="s">
        <v>21</v>
      </c>
      <c r="T45" s="147"/>
      <c r="U45" s="80">
        <v>5.38</v>
      </c>
      <c r="V45" s="80">
        <v>1</v>
      </c>
      <c r="W45" s="142">
        <f>U45+V45*$F$4</f>
        <v>5.58</v>
      </c>
      <c r="X45" s="80">
        <v>5.33</v>
      </c>
      <c r="Y45" s="80">
        <v>2</v>
      </c>
      <c r="Z45" s="142">
        <f>X45+Y45*$F$4</f>
        <v>5.73</v>
      </c>
      <c r="AA45" s="80"/>
      <c r="AB45" s="80"/>
      <c r="AC45" s="142">
        <f>AA45+AB45*$F$4</f>
        <v>0</v>
      </c>
      <c r="AD45" s="127"/>
      <c r="AF45" s="31" t="s">
        <v>100</v>
      </c>
      <c r="AG45" s="32" t="s">
        <v>184</v>
      </c>
      <c r="AH45" s="77" t="str">
        <f aca="true" t="shared" si="24" ref="AH45:AH63">UPPER(AF45)&amp;" "&amp;UPPER(LEFT(AG45,1))&amp;LOWER(RIGHT(AG45,LEN(AG45)-1))</f>
        <v>SORDI Enrico</v>
      </c>
      <c r="AI45" s="143" t="str">
        <f t="shared" si="20"/>
        <v>Italia</v>
      </c>
      <c r="AJ45" s="144">
        <f aca="true" t="shared" si="25" ref="AJ45:AJ93">VLOOKUP(AF45&amp;AG45,$AW$43:$AY$93,3,FALSE)</f>
        <v>5.32</v>
      </c>
      <c r="AK45" s="145">
        <v>2</v>
      </c>
      <c r="AL45" s="58" t="s">
        <v>76</v>
      </c>
      <c r="AM45" s="58"/>
      <c r="AN45" s="58"/>
      <c r="AO45" s="148"/>
      <c r="AP45" s="58"/>
      <c r="AQ45" s="58"/>
      <c r="AR45" s="58"/>
      <c r="AS45" s="148"/>
      <c r="AT45" s="58"/>
      <c r="AU45" s="58"/>
      <c r="AV45" s="58"/>
      <c r="AW45" s="137" t="str">
        <f t="shared" si="21"/>
        <v>ULIVIERILUCA</v>
      </c>
      <c r="AX45" s="137" t="str">
        <f t="shared" si="22"/>
        <v>Italia</v>
      </c>
      <c r="AY45" s="138">
        <f t="shared" si="23"/>
        <v>5.31</v>
      </c>
    </row>
    <row r="46" spans="1:51" ht="15" customHeight="1">
      <c r="A46" s="61" t="str">
        <f t="shared" si="16"/>
        <v>D</v>
      </c>
      <c r="B46" s="31" t="s">
        <v>100</v>
      </c>
      <c r="C46" s="32" t="s">
        <v>184</v>
      </c>
      <c r="D46" s="32" t="s">
        <v>199</v>
      </c>
      <c r="E46" s="134"/>
      <c r="F46" s="80">
        <v>5.42</v>
      </c>
      <c r="G46" s="80">
        <v>1</v>
      </c>
      <c r="H46" s="81">
        <f t="shared" si="17"/>
        <v>5.62</v>
      </c>
      <c r="I46" s="80">
        <v>5.32</v>
      </c>
      <c r="J46" s="80">
        <v>0</v>
      </c>
      <c r="K46" s="81">
        <f t="shared" si="18"/>
        <v>5.32</v>
      </c>
      <c r="L46" s="82"/>
      <c r="M46" s="83">
        <f t="shared" si="19"/>
        <v>5.32</v>
      </c>
      <c r="N46" s="78">
        <v>4</v>
      </c>
      <c r="O46" s="28"/>
      <c r="P46" s="135"/>
      <c r="Q46" s="172" t="s">
        <v>206</v>
      </c>
      <c r="R46" s="173"/>
      <c r="S46" s="136"/>
      <c r="T46" s="141"/>
      <c r="U46" s="141"/>
      <c r="V46" s="141"/>
      <c r="W46" s="136"/>
      <c r="X46" s="141"/>
      <c r="Y46" s="141"/>
      <c r="Z46" s="136"/>
      <c r="AA46" s="141"/>
      <c r="AB46" s="141"/>
      <c r="AC46" s="136"/>
      <c r="AD46" s="127"/>
      <c r="AF46" s="31" t="s">
        <v>193</v>
      </c>
      <c r="AG46" s="32" t="s">
        <v>194</v>
      </c>
      <c r="AH46" s="77" t="str">
        <f t="shared" si="24"/>
        <v>ULIVIERI Luca</v>
      </c>
      <c r="AI46" s="143" t="str">
        <f t="shared" si="20"/>
        <v>Italia</v>
      </c>
      <c r="AJ46" s="144">
        <f t="shared" si="25"/>
        <v>5.31</v>
      </c>
      <c r="AK46" s="151">
        <v>3</v>
      </c>
      <c r="AL46" s="148" t="s">
        <v>78</v>
      </c>
      <c r="AM46" s="152"/>
      <c r="AN46" s="153"/>
      <c r="AO46" s="148"/>
      <c r="AP46" s="148"/>
      <c r="AQ46" s="152"/>
      <c r="AR46" s="153"/>
      <c r="AS46" s="148"/>
      <c r="AT46" s="148"/>
      <c r="AU46" s="152"/>
      <c r="AV46" s="153"/>
      <c r="AW46" s="137" t="str">
        <f t="shared" si="21"/>
        <v>SORDIENRICO</v>
      </c>
      <c r="AX46" s="137" t="str">
        <f t="shared" si="22"/>
        <v>Italia</v>
      </c>
      <c r="AY46" s="138">
        <f t="shared" si="23"/>
        <v>5.32</v>
      </c>
    </row>
    <row r="47" spans="1:51" ht="15" customHeight="1">
      <c r="A47" s="61" t="str">
        <f t="shared" si="16"/>
        <v>M</v>
      </c>
      <c r="B47" s="29" t="s">
        <v>95</v>
      </c>
      <c r="C47" s="30" t="s">
        <v>104</v>
      </c>
      <c r="D47" s="30" t="s">
        <v>200</v>
      </c>
      <c r="E47" s="134"/>
      <c r="F47" s="80">
        <v>5.16</v>
      </c>
      <c r="G47" s="80">
        <v>1</v>
      </c>
      <c r="H47" s="81">
        <f t="shared" si="17"/>
        <v>5.36</v>
      </c>
      <c r="I47" s="80">
        <v>5.17</v>
      </c>
      <c r="J47" s="80">
        <v>3</v>
      </c>
      <c r="K47" s="81">
        <f t="shared" si="18"/>
        <v>5.77</v>
      </c>
      <c r="L47" s="82"/>
      <c r="M47" s="83">
        <f t="shared" si="19"/>
        <v>5.36</v>
      </c>
      <c r="N47" s="78">
        <v>5</v>
      </c>
      <c r="O47" s="28"/>
      <c r="P47" s="139" t="s">
        <v>207</v>
      </c>
      <c r="Q47" s="29" t="s">
        <v>96</v>
      </c>
      <c r="R47" s="30" t="s">
        <v>105</v>
      </c>
      <c r="S47" s="229" t="s">
        <v>21</v>
      </c>
      <c r="T47" s="141"/>
      <c r="U47" s="80">
        <v>5.31</v>
      </c>
      <c r="V47" s="80">
        <v>1</v>
      </c>
      <c r="W47" s="142">
        <f>U47+V47*$F$4</f>
        <v>5.51</v>
      </c>
      <c r="X47" s="80">
        <v>5.31</v>
      </c>
      <c r="Y47" s="80">
        <v>6</v>
      </c>
      <c r="Z47" s="142">
        <f>X47+Y47*$F$4</f>
        <v>6.51</v>
      </c>
      <c r="AA47" s="80">
        <v>5.21</v>
      </c>
      <c r="AB47" s="80">
        <v>0</v>
      </c>
      <c r="AC47" s="142">
        <f>AA47+AB47*$F$4</f>
        <v>5.21</v>
      </c>
      <c r="AD47" s="127"/>
      <c r="AF47" s="25" t="s">
        <v>191</v>
      </c>
      <c r="AG47" s="26" t="s">
        <v>192</v>
      </c>
      <c r="AH47" s="77" t="str">
        <f t="shared" si="24"/>
        <v>TESSIER Robin</v>
      </c>
      <c r="AI47" s="143" t="str">
        <f t="shared" si="20"/>
        <v>France</v>
      </c>
      <c r="AJ47" s="144">
        <f t="shared" si="25"/>
        <v>5.92</v>
      </c>
      <c r="AK47" s="151">
        <v>4</v>
      </c>
      <c r="AL47" s="119" t="s">
        <v>80</v>
      </c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37" t="str">
        <f t="shared" si="21"/>
        <v>CHAMBORDRomain</v>
      </c>
      <c r="AX47" s="137" t="str">
        <f t="shared" si="22"/>
        <v>France</v>
      </c>
      <c r="AY47" s="138">
        <f t="shared" si="23"/>
        <v>5.36</v>
      </c>
    </row>
    <row r="48" spans="1:51" ht="15" customHeight="1">
      <c r="A48" s="61" t="str">
        <f t="shared" si="16"/>
        <v>R</v>
      </c>
      <c r="B48" s="31" t="s">
        <v>20</v>
      </c>
      <c r="C48" s="32" t="s">
        <v>171</v>
      </c>
      <c r="D48" s="32" t="s">
        <v>43</v>
      </c>
      <c r="E48" s="134"/>
      <c r="F48" s="80">
        <v>5.45</v>
      </c>
      <c r="G48" s="80">
        <v>0</v>
      </c>
      <c r="H48" s="81">
        <f t="shared" si="17"/>
        <v>5.45</v>
      </c>
      <c r="I48" s="80">
        <v>5.43</v>
      </c>
      <c r="J48" s="80">
        <v>1</v>
      </c>
      <c r="K48" s="81">
        <f t="shared" si="18"/>
        <v>5.63</v>
      </c>
      <c r="L48" s="82"/>
      <c r="M48" s="83">
        <f t="shared" si="19"/>
        <v>5.45</v>
      </c>
      <c r="N48" s="78">
        <v>6</v>
      </c>
      <c r="O48" s="28"/>
      <c r="P48" s="139" t="s">
        <v>75</v>
      </c>
      <c r="Q48" s="29" t="s">
        <v>18</v>
      </c>
      <c r="R48" s="30" t="s">
        <v>19</v>
      </c>
      <c r="S48" s="146"/>
      <c r="T48" s="147"/>
      <c r="U48" s="80">
        <v>5.34</v>
      </c>
      <c r="V48" s="80">
        <v>8</v>
      </c>
      <c r="W48" s="142">
        <f>U48+V48*$F$4</f>
        <v>6.9399999999999995</v>
      </c>
      <c r="X48" s="80">
        <v>5.32</v>
      </c>
      <c r="Y48" s="80">
        <v>0</v>
      </c>
      <c r="Z48" s="142">
        <f>X48+Y48*$F$4</f>
        <v>5.32</v>
      </c>
      <c r="AA48" s="80">
        <v>5.33</v>
      </c>
      <c r="AB48" s="80">
        <v>1</v>
      </c>
      <c r="AC48" s="142">
        <f>AA48+AB48*$F$4</f>
        <v>5.53</v>
      </c>
      <c r="AD48" s="127"/>
      <c r="AF48" s="29" t="s">
        <v>95</v>
      </c>
      <c r="AG48" s="30" t="s">
        <v>104</v>
      </c>
      <c r="AH48" s="77" t="str">
        <f t="shared" si="24"/>
        <v>CHAMBORD Romain</v>
      </c>
      <c r="AI48" s="143" t="str">
        <f t="shared" si="20"/>
        <v>France</v>
      </c>
      <c r="AJ48" s="144">
        <f t="shared" si="25"/>
        <v>5.36</v>
      </c>
      <c r="AK48" s="154">
        <v>5</v>
      </c>
      <c r="AL48" s="58" t="s">
        <v>82</v>
      </c>
      <c r="AM48" s="58"/>
      <c r="AN48" s="58"/>
      <c r="AO48" s="119"/>
      <c r="AP48" s="58"/>
      <c r="AQ48" s="58"/>
      <c r="AR48" s="58"/>
      <c r="AS48" s="119"/>
      <c r="AT48" s="58"/>
      <c r="AU48" s="58"/>
      <c r="AV48" s="58"/>
      <c r="AW48" s="137" t="str">
        <f t="shared" si="21"/>
        <v>FERRARITIZIANO</v>
      </c>
      <c r="AX48" s="137" t="str">
        <f t="shared" si="22"/>
        <v>ITALIA</v>
      </c>
      <c r="AY48" s="138">
        <f t="shared" si="23"/>
        <v>5.45</v>
      </c>
    </row>
    <row r="49" spans="1:51" ht="15" customHeight="1">
      <c r="A49" s="61" t="str">
        <f t="shared" si="16"/>
        <v>E</v>
      </c>
      <c r="B49" s="29" t="s">
        <v>179</v>
      </c>
      <c r="C49" s="30" t="s">
        <v>180</v>
      </c>
      <c r="D49" s="30" t="s">
        <v>200</v>
      </c>
      <c r="E49" s="134"/>
      <c r="F49" s="80">
        <v>5.25</v>
      </c>
      <c r="G49" s="80">
        <v>1</v>
      </c>
      <c r="H49" s="81">
        <f t="shared" si="17"/>
        <v>5.45</v>
      </c>
      <c r="I49" s="80">
        <v>5.16</v>
      </c>
      <c r="J49" s="80">
        <v>2</v>
      </c>
      <c r="K49" s="81">
        <f t="shared" si="18"/>
        <v>5.5600000000000005</v>
      </c>
      <c r="L49" s="82"/>
      <c r="M49" s="83">
        <f t="shared" si="19"/>
        <v>5.45</v>
      </c>
      <c r="N49" s="78">
        <v>7</v>
      </c>
      <c r="O49" s="174"/>
      <c r="P49" s="135"/>
      <c r="Q49" s="172" t="s">
        <v>208</v>
      </c>
      <c r="R49" s="173"/>
      <c r="S49" s="141"/>
      <c r="T49" s="141"/>
      <c r="U49" s="28"/>
      <c r="V49" s="28"/>
      <c r="X49" s="28"/>
      <c r="Y49" s="28"/>
      <c r="AA49" s="28"/>
      <c r="AB49" s="28"/>
      <c r="AD49" s="127"/>
      <c r="AF49" s="31" t="s">
        <v>20</v>
      </c>
      <c r="AG49" s="32" t="s">
        <v>171</v>
      </c>
      <c r="AH49" s="77" t="str">
        <f t="shared" si="24"/>
        <v>FERRARI Tiziano</v>
      </c>
      <c r="AI49" s="143" t="str">
        <f t="shared" si="20"/>
        <v>ITALIA</v>
      </c>
      <c r="AJ49" s="144">
        <f t="shared" si="25"/>
        <v>5.45</v>
      </c>
      <c r="AK49" s="154">
        <v>6</v>
      </c>
      <c r="AL49" s="58" t="s">
        <v>82</v>
      </c>
      <c r="AM49" s="58"/>
      <c r="AN49" s="58"/>
      <c r="AO49" s="148"/>
      <c r="AP49" s="58"/>
      <c r="AQ49" s="58"/>
      <c r="AR49" s="58"/>
      <c r="AS49" s="148"/>
      <c r="AT49" s="58"/>
      <c r="AU49" s="58"/>
      <c r="AV49" s="58"/>
      <c r="AW49" s="137" t="str">
        <f t="shared" si="21"/>
        <v>LUXEYClément</v>
      </c>
      <c r="AX49" s="137" t="str">
        <f t="shared" si="22"/>
        <v>France</v>
      </c>
      <c r="AY49" s="138">
        <f t="shared" si="23"/>
        <v>5.45</v>
      </c>
    </row>
    <row r="50" spans="1:51" ht="15" customHeight="1">
      <c r="A50" s="61" t="str">
        <f t="shared" si="16"/>
        <v>R</v>
      </c>
      <c r="B50" s="29" t="s">
        <v>18</v>
      </c>
      <c r="C50" s="30" t="s">
        <v>19</v>
      </c>
      <c r="D50" s="30" t="s">
        <v>200</v>
      </c>
      <c r="E50" s="134"/>
      <c r="F50" s="80">
        <v>5.47</v>
      </c>
      <c r="G50" s="80">
        <v>0</v>
      </c>
      <c r="H50" s="81">
        <f t="shared" si="17"/>
        <v>5.47</v>
      </c>
      <c r="I50" s="80">
        <v>5.24</v>
      </c>
      <c r="J50" s="80">
        <v>7</v>
      </c>
      <c r="K50" s="81">
        <f t="shared" si="18"/>
        <v>6.640000000000001</v>
      </c>
      <c r="L50" s="82"/>
      <c r="M50" s="83">
        <f t="shared" si="19"/>
        <v>5.47</v>
      </c>
      <c r="N50" s="78">
        <v>8</v>
      </c>
      <c r="O50" s="28"/>
      <c r="P50" s="139" t="s">
        <v>79</v>
      </c>
      <c r="Q50" s="29" t="s">
        <v>95</v>
      </c>
      <c r="R50" s="30" t="s">
        <v>104</v>
      </c>
      <c r="S50" s="229" t="s">
        <v>21</v>
      </c>
      <c r="T50" s="141"/>
      <c r="U50" s="80">
        <v>5.18</v>
      </c>
      <c r="V50" s="80">
        <v>1</v>
      </c>
      <c r="W50" s="142">
        <f>U50+V50*$F$4</f>
        <v>5.38</v>
      </c>
      <c r="X50" s="80">
        <v>5.18</v>
      </c>
      <c r="Y50" s="80">
        <v>1</v>
      </c>
      <c r="Z50" s="142">
        <f>X50+Y50*$F$4</f>
        <v>5.38</v>
      </c>
      <c r="AA50" s="80"/>
      <c r="AB50" s="80"/>
      <c r="AC50" s="142">
        <f>AA50+AB50*$F$4</f>
        <v>0</v>
      </c>
      <c r="AD50" s="127"/>
      <c r="AF50" s="29" t="s">
        <v>179</v>
      </c>
      <c r="AG50" s="30" t="s">
        <v>180</v>
      </c>
      <c r="AH50" s="77" t="str">
        <f t="shared" si="24"/>
        <v>LUXEY Clément</v>
      </c>
      <c r="AI50" s="143" t="str">
        <f t="shared" si="20"/>
        <v>France</v>
      </c>
      <c r="AJ50" s="144">
        <f t="shared" si="25"/>
        <v>5.45</v>
      </c>
      <c r="AK50" s="154">
        <v>7</v>
      </c>
      <c r="AL50" s="58" t="s">
        <v>82</v>
      </c>
      <c r="AM50" s="152"/>
      <c r="AN50" s="153"/>
      <c r="AO50" s="148"/>
      <c r="AP50" s="148"/>
      <c r="AQ50" s="152"/>
      <c r="AR50" s="153"/>
      <c r="AS50" s="148"/>
      <c r="AT50" s="148"/>
      <c r="AU50" s="152"/>
      <c r="AV50" s="152"/>
      <c r="AW50" s="137" t="str">
        <f t="shared" si="21"/>
        <v>CHEREMETIEFFIgor</v>
      </c>
      <c r="AX50" s="137" t="str">
        <f t="shared" si="22"/>
        <v>France</v>
      </c>
      <c r="AY50" s="138">
        <f t="shared" si="23"/>
        <v>5.47</v>
      </c>
    </row>
    <row r="51" spans="1:51" ht="15" customHeight="1">
      <c r="A51" s="61" t="str">
        <f t="shared" si="16"/>
        <v>E</v>
      </c>
      <c r="B51" s="29" t="s">
        <v>96</v>
      </c>
      <c r="C51" s="30" t="s">
        <v>105</v>
      </c>
      <c r="D51" s="30" t="s">
        <v>200</v>
      </c>
      <c r="E51" s="134"/>
      <c r="F51" s="80">
        <v>5.29</v>
      </c>
      <c r="G51" s="80">
        <v>4</v>
      </c>
      <c r="H51" s="81">
        <f t="shared" si="17"/>
        <v>6.09</v>
      </c>
      <c r="I51" s="80">
        <v>5.27</v>
      </c>
      <c r="J51" s="80">
        <v>1</v>
      </c>
      <c r="K51" s="81">
        <f t="shared" si="18"/>
        <v>5.47</v>
      </c>
      <c r="L51" s="82"/>
      <c r="M51" s="83">
        <f t="shared" si="19"/>
        <v>5.47</v>
      </c>
      <c r="N51" s="78">
        <v>9</v>
      </c>
      <c r="O51" s="28"/>
      <c r="P51" s="139" t="s">
        <v>209</v>
      </c>
      <c r="Q51" s="29" t="s">
        <v>14</v>
      </c>
      <c r="R51" s="30" t="s">
        <v>15</v>
      </c>
      <c r="S51" s="146"/>
      <c r="T51" s="147"/>
      <c r="U51" s="80">
        <v>5.33</v>
      </c>
      <c r="V51" s="80">
        <v>2</v>
      </c>
      <c r="W51" s="142">
        <f>U51+V51*$F$4</f>
        <v>5.73</v>
      </c>
      <c r="X51" s="80">
        <v>5.34</v>
      </c>
      <c r="Y51" s="80">
        <v>1</v>
      </c>
      <c r="Z51" s="142">
        <f>X51+Y51*$F$4</f>
        <v>5.54</v>
      </c>
      <c r="AA51" s="80"/>
      <c r="AB51" s="80"/>
      <c r="AC51" s="142">
        <f>AA51+AB51*$F$4</f>
        <v>0</v>
      </c>
      <c r="AD51" s="127"/>
      <c r="AF51" s="29" t="s">
        <v>96</v>
      </c>
      <c r="AG51" s="30" t="s">
        <v>105</v>
      </c>
      <c r="AH51" s="77" t="str">
        <f t="shared" si="24"/>
        <v>IMBERT Antwan</v>
      </c>
      <c r="AI51" s="143" t="str">
        <f t="shared" si="20"/>
        <v>France</v>
      </c>
      <c r="AJ51" s="144">
        <f t="shared" si="25"/>
        <v>5.47</v>
      </c>
      <c r="AK51" s="154">
        <v>8</v>
      </c>
      <c r="AL51" s="58" t="s">
        <v>82</v>
      </c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37" t="str">
        <f t="shared" si="21"/>
        <v>IMBERTAntwan</v>
      </c>
      <c r="AX51" s="137" t="str">
        <f t="shared" si="22"/>
        <v>France</v>
      </c>
      <c r="AY51" s="138">
        <f t="shared" si="23"/>
        <v>5.47</v>
      </c>
    </row>
    <row r="52" spans="1:51" ht="15" customHeight="1">
      <c r="A52" s="61" t="str">
        <f t="shared" si="16"/>
        <v>O</v>
      </c>
      <c r="B52" s="29" t="s">
        <v>98</v>
      </c>
      <c r="C52" s="30" t="s">
        <v>107</v>
      </c>
      <c r="D52" s="30" t="s">
        <v>199</v>
      </c>
      <c r="E52" s="134"/>
      <c r="F52" s="80">
        <v>5.32</v>
      </c>
      <c r="G52" s="80">
        <v>2</v>
      </c>
      <c r="H52" s="81">
        <f t="shared" si="17"/>
        <v>5.720000000000001</v>
      </c>
      <c r="I52" s="80">
        <v>5.32</v>
      </c>
      <c r="J52" s="80">
        <v>1</v>
      </c>
      <c r="K52" s="81">
        <f t="shared" si="18"/>
        <v>5.5200000000000005</v>
      </c>
      <c r="L52" s="82"/>
      <c r="M52" s="83">
        <f t="shared" si="19"/>
        <v>5.5200000000000005</v>
      </c>
      <c r="N52" s="78">
        <v>10</v>
      </c>
      <c r="O52" s="28"/>
      <c r="P52" s="135"/>
      <c r="Q52" s="236" t="s">
        <v>210</v>
      </c>
      <c r="R52" s="236"/>
      <c r="S52" s="136"/>
      <c r="T52" s="141"/>
      <c r="U52" s="141"/>
      <c r="V52" s="141"/>
      <c r="W52" s="136"/>
      <c r="X52" s="141"/>
      <c r="Y52" s="141"/>
      <c r="Z52" s="136"/>
      <c r="AA52" s="141"/>
      <c r="AB52" s="141"/>
      <c r="AC52" s="136"/>
      <c r="AD52" s="127"/>
      <c r="AF52" s="29" t="s">
        <v>187</v>
      </c>
      <c r="AG52" s="30" t="s">
        <v>188</v>
      </c>
      <c r="AH52" s="77" t="str">
        <f t="shared" si="24"/>
        <v>ROMAIN Loucas</v>
      </c>
      <c r="AI52" s="143" t="str">
        <f t="shared" si="20"/>
        <v>France</v>
      </c>
      <c r="AJ52" s="144">
        <f t="shared" si="25"/>
        <v>5</v>
      </c>
      <c r="AK52" s="175">
        <v>9</v>
      </c>
      <c r="AL52" s="58" t="s">
        <v>87</v>
      </c>
      <c r="AM52" s="58"/>
      <c r="AN52" s="58"/>
      <c r="AO52" s="119"/>
      <c r="AP52" s="58"/>
      <c r="AQ52" s="58"/>
      <c r="AR52" s="58"/>
      <c r="AS52" s="119"/>
      <c r="AT52" s="58"/>
      <c r="AU52" s="58"/>
      <c r="AV52" s="58"/>
      <c r="AW52" s="137" t="str">
        <f t="shared" si="21"/>
        <v>NAIOLEARISIMONE</v>
      </c>
      <c r="AX52" s="137" t="str">
        <f t="shared" si="22"/>
        <v>Italia</v>
      </c>
      <c r="AY52" s="138">
        <f t="shared" si="23"/>
        <v>5.5200000000000005</v>
      </c>
    </row>
    <row r="53" spans="1:51" ht="15" customHeight="1">
      <c r="A53" s="61" t="str">
        <f t="shared" si="16"/>
        <v>C</v>
      </c>
      <c r="B53" s="31" t="s">
        <v>185</v>
      </c>
      <c r="C53" s="32" t="s">
        <v>186</v>
      </c>
      <c r="D53" s="32" t="s">
        <v>199</v>
      </c>
      <c r="E53" s="134"/>
      <c r="F53" s="80">
        <v>5.33</v>
      </c>
      <c r="G53" s="80">
        <v>1</v>
      </c>
      <c r="H53" s="81">
        <f t="shared" si="17"/>
        <v>5.53</v>
      </c>
      <c r="I53" s="80">
        <v>5.3</v>
      </c>
      <c r="J53" s="80">
        <v>2</v>
      </c>
      <c r="K53" s="81">
        <f t="shared" si="18"/>
        <v>5.7</v>
      </c>
      <c r="L53" s="82"/>
      <c r="M53" s="83">
        <f t="shared" si="19"/>
        <v>5.53</v>
      </c>
      <c r="N53" s="78">
        <v>11</v>
      </c>
      <c r="O53" s="28"/>
      <c r="P53" s="139" t="s">
        <v>211</v>
      </c>
      <c r="Q53" s="31" t="s">
        <v>183</v>
      </c>
      <c r="R53" s="32" t="s">
        <v>184</v>
      </c>
      <c r="S53" s="140"/>
      <c r="T53" s="141"/>
      <c r="U53" s="80">
        <v>5.57</v>
      </c>
      <c r="V53" s="80">
        <v>1</v>
      </c>
      <c r="W53" s="142">
        <f>U53+V53*$F$4</f>
        <v>5.7700000000000005</v>
      </c>
      <c r="X53" s="80">
        <v>5.32</v>
      </c>
      <c r="Y53" s="80">
        <v>1</v>
      </c>
      <c r="Z53" s="142">
        <f>X53+Y53*$F$4</f>
        <v>5.5200000000000005</v>
      </c>
      <c r="AA53" s="80">
        <v>5.38</v>
      </c>
      <c r="AB53" s="80">
        <v>5</v>
      </c>
      <c r="AC53" s="142">
        <f>AA53+AB53*$F$4</f>
        <v>6.38</v>
      </c>
      <c r="AD53" s="127"/>
      <c r="AF53" s="29" t="s">
        <v>18</v>
      </c>
      <c r="AG53" s="30" t="s">
        <v>19</v>
      </c>
      <c r="AH53" s="77" t="str">
        <f t="shared" si="24"/>
        <v>CHEREMETIEFF Igor</v>
      </c>
      <c r="AI53" s="143" t="str">
        <f t="shared" si="20"/>
        <v>France</v>
      </c>
      <c r="AJ53" s="144">
        <f t="shared" si="25"/>
        <v>5.47</v>
      </c>
      <c r="AK53" s="175">
        <v>10</v>
      </c>
      <c r="AL53" s="58"/>
      <c r="AM53" s="58"/>
      <c r="AN53" s="58"/>
      <c r="AO53" s="148"/>
      <c r="AP53" s="58"/>
      <c r="AQ53" s="58"/>
      <c r="AR53" s="58"/>
      <c r="AS53" s="148"/>
      <c r="AT53" s="58"/>
      <c r="AU53" s="58"/>
      <c r="AV53" s="58"/>
      <c r="AW53" s="137" t="str">
        <f t="shared" si="21"/>
        <v>PIACENTINIDAVIDE</v>
      </c>
      <c r="AX53" s="137" t="str">
        <f t="shared" si="22"/>
        <v>Italia</v>
      </c>
      <c r="AY53" s="138">
        <f t="shared" si="23"/>
        <v>5.53</v>
      </c>
    </row>
    <row r="54" spans="1:51" ht="15" customHeight="1">
      <c r="A54" s="61" t="str">
        <f t="shared" si="16"/>
        <v>L</v>
      </c>
      <c r="B54" s="29" t="s">
        <v>14</v>
      </c>
      <c r="C54" s="30" t="s">
        <v>15</v>
      </c>
      <c r="D54" s="30" t="s">
        <v>199</v>
      </c>
      <c r="E54" s="134"/>
      <c r="F54" s="80">
        <v>5.39</v>
      </c>
      <c r="G54" s="80">
        <v>1</v>
      </c>
      <c r="H54" s="81">
        <f t="shared" si="17"/>
        <v>5.59</v>
      </c>
      <c r="I54" s="80">
        <v>5.35</v>
      </c>
      <c r="J54" s="80">
        <v>2</v>
      </c>
      <c r="K54" s="81">
        <f t="shared" si="18"/>
        <v>5.75</v>
      </c>
      <c r="L54" s="82"/>
      <c r="M54" s="83">
        <f t="shared" si="19"/>
        <v>5.59</v>
      </c>
      <c r="N54" s="78">
        <v>12</v>
      </c>
      <c r="O54" s="28"/>
      <c r="P54" s="139" t="s">
        <v>81</v>
      </c>
      <c r="Q54" s="31" t="s">
        <v>100</v>
      </c>
      <c r="R54" s="32" t="s">
        <v>184</v>
      </c>
      <c r="S54" s="228" t="s">
        <v>21</v>
      </c>
      <c r="T54" s="147"/>
      <c r="U54" s="80">
        <v>5.42</v>
      </c>
      <c r="V54" s="80">
        <v>0</v>
      </c>
      <c r="W54" s="142">
        <f>U54+V54*$F$4</f>
        <v>5.42</v>
      </c>
      <c r="X54" s="80">
        <v>5.36</v>
      </c>
      <c r="Y54" s="80">
        <v>3</v>
      </c>
      <c r="Z54" s="142">
        <f>X54+Y54*$F$4</f>
        <v>5.960000000000001</v>
      </c>
      <c r="AA54" s="80">
        <v>5.4</v>
      </c>
      <c r="AB54" s="80">
        <v>1</v>
      </c>
      <c r="AC54" s="142">
        <f>AA54+AB54*$F$4</f>
        <v>5.6000000000000005</v>
      </c>
      <c r="AD54" s="127"/>
      <c r="AF54" s="29" t="s">
        <v>98</v>
      </c>
      <c r="AG54" s="30" t="s">
        <v>107</v>
      </c>
      <c r="AH54" s="77" t="str">
        <f t="shared" si="24"/>
        <v>NAIOLEARI Simone</v>
      </c>
      <c r="AI54" s="143" t="str">
        <f t="shared" si="20"/>
        <v>Italia</v>
      </c>
      <c r="AJ54" s="144">
        <f t="shared" si="25"/>
        <v>5.5200000000000005</v>
      </c>
      <c r="AK54" s="175">
        <v>11</v>
      </c>
      <c r="AL54" s="148"/>
      <c r="AM54" s="152"/>
      <c r="AN54" s="153"/>
      <c r="AO54" s="119"/>
      <c r="AP54" s="148"/>
      <c r="AQ54" s="152"/>
      <c r="AR54" s="153"/>
      <c r="AS54" s="119"/>
      <c r="AT54" s="148"/>
      <c r="AU54" s="152"/>
      <c r="AV54" s="153"/>
      <c r="AW54" s="137" t="str">
        <f t="shared" si="21"/>
        <v>BELLOTTOANDREA</v>
      </c>
      <c r="AX54" s="137" t="str">
        <f t="shared" si="22"/>
        <v>Italia</v>
      </c>
      <c r="AY54" s="138">
        <f t="shared" si="23"/>
        <v>5.59</v>
      </c>
    </row>
    <row r="55" spans="1:51" ht="15" customHeight="1">
      <c r="A55" s="61" t="str">
        <f t="shared" si="16"/>
        <v>A</v>
      </c>
      <c r="B55" s="31" t="s">
        <v>183</v>
      </c>
      <c r="C55" s="32" t="s">
        <v>184</v>
      </c>
      <c r="D55" s="32" t="s">
        <v>199</v>
      </c>
      <c r="E55" s="134"/>
      <c r="F55" s="80">
        <v>5.66</v>
      </c>
      <c r="G55" s="80">
        <v>1</v>
      </c>
      <c r="H55" s="81">
        <f t="shared" si="17"/>
        <v>5.86</v>
      </c>
      <c r="I55" s="80">
        <v>5.53</v>
      </c>
      <c r="J55" s="80">
        <v>1</v>
      </c>
      <c r="K55" s="81">
        <f t="shared" si="18"/>
        <v>5.73</v>
      </c>
      <c r="L55" s="82"/>
      <c r="M55" s="83">
        <f t="shared" si="19"/>
        <v>5.73</v>
      </c>
      <c r="N55" s="78">
        <v>13</v>
      </c>
      <c r="O55" s="28"/>
      <c r="P55" s="135"/>
      <c r="Q55" s="236" t="s">
        <v>212</v>
      </c>
      <c r="R55" s="236"/>
      <c r="S55" s="141"/>
      <c r="T55" s="141"/>
      <c r="U55" s="28"/>
      <c r="V55" s="28"/>
      <c r="X55" s="28"/>
      <c r="Y55" s="28"/>
      <c r="AA55" s="28"/>
      <c r="AB55" s="28"/>
      <c r="AD55" s="127"/>
      <c r="AF55" s="31" t="s">
        <v>185</v>
      </c>
      <c r="AG55" s="32" t="s">
        <v>186</v>
      </c>
      <c r="AH55" s="77" t="str">
        <f t="shared" si="24"/>
        <v>PIACENTINI Davide</v>
      </c>
      <c r="AI55" s="143" t="str">
        <f t="shared" si="20"/>
        <v>Italia</v>
      </c>
      <c r="AJ55" s="144">
        <f t="shared" si="25"/>
        <v>5.53</v>
      </c>
      <c r="AK55" s="175">
        <v>12</v>
      </c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37" t="str">
        <f t="shared" si="21"/>
        <v>PAPAROENRICO</v>
      </c>
      <c r="AX55" s="137" t="str">
        <f t="shared" si="22"/>
        <v>Italia</v>
      </c>
      <c r="AY55" s="138">
        <f t="shared" si="23"/>
        <v>5.73</v>
      </c>
    </row>
    <row r="56" spans="1:51" ht="15" customHeight="1">
      <c r="A56" s="61" t="str">
        <f t="shared" si="16"/>
        <v>E</v>
      </c>
      <c r="B56" s="29" t="s">
        <v>16</v>
      </c>
      <c r="C56" s="171" t="s">
        <v>17</v>
      </c>
      <c r="D56" s="30" t="s">
        <v>200</v>
      </c>
      <c r="E56" s="134"/>
      <c r="F56" s="80">
        <v>5.6</v>
      </c>
      <c r="G56" s="80">
        <v>1</v>
      </c>
      <c r="H56" s="81">
        <f t="shared" si="17"/>
        <v>5.8</v>
      </c>
      <c r="I56" s="80">
        <v>5.55</v>
      </c>
      <c r="J56" s="80">
        <v>1</v>
      </c>
      <c r="K56" s="81">
        <f t="shared" si="18"/>
        <v>5.75</v>
      </c>
      <c r="L56" s="82"/>
      <c r="M56" s="83">
        <f t="shared" si="19"/>
        <v>5.75</v>
      </c>
      <c r="N56" s="78">
        <v>14</v>
      </c>
      <c r="O56" s="28"/>
      <c r="P56" s="139" t="s">
        <v>84</v>
      </c>
      <c r="Q56" s="31" t="s">
        <v>193</v>
      </c>
      <c r="R56" s="32" t="s">
        <v>194</v>
      </c>
      <c r="S56" s="229" t="s">
        <v>21</v>
      </c>
      <c r="T56" s="141"/>
      <c r="U56" s="80">
        <v>5.3</v>
      </c>
      <c r="V56" s="80">
        <v>0</v>
      </c>
      <c r="W56" s="142">
        <f>U56+V56*$F$4</f>
        <v>5.3</v>
      </c>
      <c r="X56" s="80">
        <v>5.23</v>
      </c>
      <c r="Y56" s="80">
        <v>0</v>
      </c>
      <c r="Z56" s="142">
        <f>X56+Y56*$F$4</f>
        <v>5.23</v>
      </c>
      <c r="AA56" s="80"/>
      <c r="AB56" s="80"/>
      <c r="AC56" s="142">
        <f>AA56+AB56*$F$4</f>
        <v>0</v>
      </c>
      <c r="AD56" s="127"/>
      <c r="AF56" s="29" t="s">
        <v>14</v>
      </c>
      <c r="AG56" s="30" t="s">
        <v>15</v>
      </c>
      <c r="AH56" s="77" t="str">
        <f t="shared" si="24"/>
        <v>BELLOTTO Andrea</v>
      </c>
      <c r="AI56" s="143" t="str">
        <f t="shared" si="20"/>
        <v>Italia</v>
      </c>
      <c r="AJ56" s="144">
        <f t="shared" si="25"/>
        <v>5.59</v>
      </c>
      <c r="AK56" s="175">
        <v>13</v>
      </c>
      <c r="AL56" s="58"/>
      <c r="AM56" s="58"/>
      <c r="AN56" s="58"/>
      <c r="AO56" s="119"/>
      <c r="AP56" s="58"/>
      <c r="AQ56" s="58"/>
      <c r="AR56" s="58"/>
      <c r="AS56" s="119"/>
      <c r="AT56" s="58"/>
      <c r="AU56" s="58"/>
      <c r="AV56" s="58"/>
      <c r="AW56" s="137" t="str">
        <f t="shared" si="21"/>
        <v>CEBEThomas</v>
      </c>
      <c r="AX56" s="137" t="str">
        <f t="shared" si="22"/>
        <v>France</v>
      </c>
      <c r="AY56" s="138">
        <f t="shared" si="23"/>
        <v>5.75</v>
      </c>
    </row>
    <row r="57" spans="1:51" ht="15" customHeight="1">
      <c r="A57" s="61" t="str">
        <f t="shared" si="16"/>
        <v>o</v>
      </c>
      <c r="B57" s="29" t="s">
        <v>99</v>
      </c>
      <c r="C57" s="30" t="s">
        <v>108</v>
      </c>
      <c r="D57" s="30" t="s">
        <v>197</v>
      </c>
      <c r="E57" s="134"/>
      <c r="F57" s="80">
        <v>5.53</v>
      </c>
      <c r="G57" s="80">
        <v>2</v>
      </c>
      <c r="H57" s="81">
        <f t="shared" si="17"/>
        <v>5.930000000000001</v>
      </c>
      <c r="I57" s="80">
        <v>5.56</v>
      </c>
      <c r="J57" s="80">
        <v>1</v>
      </c>
      <c r="K57" s="81">
        <f t="shared" si="18"/>
        <v>5.76</v>
      </c>
      <c r="L57" s="82"/>
      <c r="M57" s="83">
        <f t="shared" si="19"/>
        <v>5.76</v>
      </c>
      <c r="N57" s="78">
        <v>15</v>
      </c>
      <c r="O57" s="28"/>
      <c r="P57" s="139" t="s">
        <v>213</v>
      </c>
      <c r="Q57" s="29" t="s">
        <v>16</v>
      </c>
      <c r="R57" s="171" t="s">
        <v>17</v>
      </c>
      <c r="S57" s="146"/>
      <c r="T57" s="147"/>
      <c r="U57" s="80">
        <v>5.57</v>
      </c>
      <c r="V57" s="80">
        <v>0</v>
      </c>
      <c r="W57" s="142">
        <f>U57+V57*$F$4</f>
        <v>5.57</v>
      </c>
      <c r="X57" s="80">
        <v>5.52</v>
      </c>
      <c r="Y57" s="80">
        <v>1</v>
      </c>
      <c r="Z57" s="142">
        <f>X57+Y57*$F$4</f>
        <v>5.72</v>
      </c>
      <c r="AA57" s="80"/>
      <c r="AB57" s="80"/>
      <c r="AC57" s="142">
        <f>AA57+AB57*$F$4</f>
        <v>0</v>
      </c>
      <c r="AD57" s="127"/>
      <c r="AF57" s="31" t="s">
        <v>183</v>
      </c>
      <c r="AG57" s="32" t="s">
        <v>184</v>
      </c>
      <c r="AH57" s="77" t="str">
        <f t="shared" si="24"/>
        <v>PAPARO Enrico</v>
      </c>
      <c r="AI57" s="143" t="str">
        <f t="shared" si="20"/>
        <v>Italia</v>
      </c>
      <c r="AJ57" s="144">
        <f t="shared" si="25"/>
        <v>5.73</v>
      </c>
      <c r="AK57" s="175">
        <v>14</v>
      </c>
      <c r="AL57" s="58"/>
      <c r="AM57" s="58"/>
      <c r="AN57" s="58"/>
      <c r="AO57" s="148"/>
      <c r="AP57" s="58"/>
      <c r="AQ57" s="58"/>
      <c r="AR57" s="58"/>
      <c r="AS57" s="148"/>
      <c r="AT57" s="58"/>
      <c r="AU57" s="58"/>
      <c r="AV57" s="58"/>
      <c r="AW57" s="137" t="str">
        <f t="shared" si="21"/>
        <v>SidorovskiyAlexander</v>
      </c>
      <c r="AX57" s="137" t="str">
        <f t="shared" si="22"/>
        <v>Russia</v>
      </c>
      <c r="AY57" s="138">
        <f t="shared" si="23"/>
        <v>5.76</v>
      </c>
    </row>
    <row r="58" spans="1:51" ht="15" customHeight="1">
      <c r="A58" s="61" t="str">
        <f t="shared" si="16"/>
        <v>S</v>
      </c>
      <c r="B58" s="25" t="s">
        <v>191</v>
      </c>
      <c r="C58" s="26" t="s">
        <v>192</v>
      </c>
      <c r="D58" s="26" t="s">
        <v>200</v>
      </c>
      <c r="E58" s="134"/>
      <c r="F58" s="80">
        <v>5.55</v>
      </c>
      <c r="G58" s="80">
        <v>2</v>
      </c>
      <c r="H58" s="81">
        <f t="shared" si="17"/>
        <v>5.95</v>
      </c>
      <c r="I58" s="80">
        <v>5.52</v>
      </c>
      <c r="J58" s="80">
        <v>2</v>
      </c>
      <c r="K58" s="81">
        <f t="shared" si="18"/>
        <v>5.92</v>
      </c>
      <c r="L58" s="82"/>
      <c r="M58" s="83">
        <f t="shared" si="19"/>
        <v>5.92</v>
      </c>
      <c r="N58" s="78">
        <v>16</v>
      </c>
      <c r="O58" s="28"/>
      <c r="P58" s="135"/>
      <c r="Q58" s="172" t="s">
        <v>214</v>
      </c>
      <c r="R58" s="173"/>
      <c r="S58" s="136"/>
      <c r="T58" s="141"/>
      <c r="U58" s="141"/>
      <c r="V58" s="141"/>
      <c r="W58" s="136"/>
      <c r="X58" s="141"/>
      <c r="Y58" s="141"/>
      <c r="Z58" s="136"/>
      <c r="AA58" s="141"/>
      <c r="AB58" s="141"/>
      <c r="AC58" s="136"/>
      <c r="AD58" s="127"/>
      <c r="AF58" s="29" t="s">
        <v>16</v>
      </c>
      <c r="AG58" s="171" t="s">
        <v>17</v>
      </c>
      <c r="AH58" s="77" t="str">
        <f t="shared" si="24"/>
        <v>CEBE Thomas</v>
      </c>
      <c r="AI58" s="143" t="str">
        <f t="shared" si="20"/>
        <v>France</v>
      </c>
      <c r="AJ58" s="144">
        <f t="shared" si="25"/>
        <v>5.75</v>
      </c>
      <c r="AK58" s="175">
        <v>15</v>
      </c>
      <c r="AL58" s="58"/>
      <c r="AM58" s="58"/>
      <c r="AN58" s="58"/>
      <c r="AO58" s="148"/>
      <c r="AP58" s="58"/>
      <c r="AQ58" s="58"/>
      <c r="AR58" s="58"/>
      <c r="AS58" s="148"/>
      <c r="AT58" s="58"/>
      <c r="AU58" s="58"/>
      <c r="AV58" s="58"/>
      <c r="AW58" s="137" t="str">
        <f t="shared" si="21"/>
        <v>TESSIERRobin</v>
      </c>
      <c r="AX58" s="137" t="str">
        <f t="shared" si="22"/>
        <v>France</v>
      </c>
      <c r="AY58" s="138">
        <f t="shared" si="23"/>
        <v>5.92</v>
      </c>
    </row>
    <row r="59" spans="1:51" ht="15" customHeight="1">
      <c r="A59" s="61" t="str">
        <f t="shared" si="16"/>
        <v>s</v>
      </c>
      <c r="B59" s="29" t="s">
        <v>97</v>
      </c>
      <c r="C59" s="30" t="s">
        <v>106</v>
      </c>
      <c r="D59" s="30" t="s">
        <v>197</v>
      </c>
      <c r="E59" s="134"/>
      <c r="F59" s="80">
        <v>5.83</v>
      </c>
      <c r="G59" s="80">
        <v>4</v>
      </c>
      <c r="H59" s="81">
        <f t="shared" si="17"/>
        <v>6.63</v>
      </c>
      <c r="I59" s="80">
        <v>5.73</v>
      </c>
      <c r="J59" s="80">
        <v>1</v>
      </c>
      <c r="K59" s="81">
        <f t="shared" si="18"/>
        <v>5.930000000000001</v>
      </c>
      <c r="L59" s="82"/>
      <c r="M59" s="83">
        <f t="shared" si="19"/>
        <v>5.930000000000001</v>
      </c>
      <c r="N59" s="78">
        <v>17</v>
      </c>
      <c r="O59" s="28"/>
      <c r="P59" s="139" t="s">
        <v>215</v>
      </c>
      <c r="Q59" s="31" t="s">
        <v>185</v>
      </c>
      <c r="R59" s="32" t="s">
        <v>186</v>
      </c>
      <c r="S59" s="140"/>
      <c r="T59" s="141"/>
      <c r="U59" s="80">
        <v>5.35</v>
      </c>
      <c r="V59" s="80">
        <v>2</v>
      </c>
      <c r="W59" s="142">
        <f>U59+V59*$F$4</f>
        <v>5.75</v>
      </c>
      <c r="X59" s="80">
        <v>5.32</v>
      </c>
      <c r="Y59" s="80">
        <v>5</v>
      </c>
      <c r="Z59" s="142">
        <f>X59+Y59*$F$4</f>
        <v>6.32</v>
      </c>
      <c r="AA59" s="80"/>
      <c r="AB59" s="80"/>
      <c r="AC59" s="142">
        <f>AA59+AB59*$F$4</f>
        <v>0</v>
      </c>
      <c r="AD59" s="127"/>
      <c r="AF59" s="29" t="s">
        <v>99</v>
      </c>
      <c r="AG59" s="30" t="s">
        <v>108</v>
      </c>
      <c r="AH59" s="77" t="str">
        <f t="shared" si="24"/>
        <v>SIDOROVSKIY Alexander</v>
      </c>
      <c r="AI59" s="143" t="str">
        <f t="shared" si="20"/>
        <v>Russia</v>
      </c>
      <c r="AJ59" s="144">
        <f t="shared" si="25"/>
        <v>5.76</v>
      </c>
      <c r="AK59" s="175">
        <v>16</v>
      </c>
      <c r="AL59" s="58"/>
      <c r="AM59" s="58"/>
      <c r="AN59" s="58"/>
      <c r="AO59" s="148"/>
      <c r="AP59" s="58"/>
      <c r="AQ59" s="58"/>
      <c r="AR59" s="58"/>
      <c r="AS59" s="148"/>
      <c r="AT59" s="58"/>
      <c r="AU59" s="58"/>
      <c r="AV59" s="58"/>
      <c r="AW59" s="137" t="str">
        <f>B59&amp;C59</f>
        <v>KresmanGeorgy</v>
      </c>
      <c r="AX59" s="137" t="str">
        <f>D59</f>
        <v>Russia</v>
      </c>
      <c r="AY59" s="138">
        <f>M59</f>
        <v>5.930000000000001</v>
      </c>
    </row>
    <row r="60" spans="1:51" ht="15" customHeight="1">
      <c r="A60" s="61" t="str">
        <f t="shared" si="16"/>
        <v>t</v>
      </c>
      <c r="B60" s="31" t="s">
        <v>103</v>
      </c>
      <c r="C60" s="32" t="s">
        <v>111</v>
      </c>
      <c r="D60" s="32" t="s">
        <v>197</v>
      </c>
      <c r="E60" s="134"/>
      <c r="F60" s="80">
        <v>5.53</v>
      </c>
      <c r="G60" s="80">
        <v>4</v>
      </c>
      <c r="H60" s="81">
        <f t="shared" si="17"/>
        <v>6.33</v>
      </c>
      <c r="I60" s="80">
        <v>5.65</v>
      </c>
      <c r="J60" s="80">
        <v>2</v>
      </c>
      <c r="K60" s="81">
        <f t="shared" si="18"/>
        <v>6.050000000000001</v>
      </c>
      <c r="L60" s="82"/>
      <c r="M60" s="83">
        <f t="shared" si="19"/>
        <v>6.050000000000001</v>
      </c>
      <c r="N60" s="78">
        <v>18</v>
      </c>
      <c r="O60" s="28"/>
      <c r="P60" s="139" t="s">
        <v>85</v>
      </c>
      <c r="Q60" s="31" t="s">
        <v>20</v>
      </c>
      <c r="R60" s="32" t="s">
        <v>171</v>
      </c>
      <c r="S60" s="228" t="s">
        <v>21</v>
      </c>
      <c r="T60" s="147"/>
      <c r="U60" s="80">
        <v>5.58</v>
      </c>
      <c r="V60" s="80">
        <v>0</v>
      </c>
      <c r="W60" s="142">
        <f>U60+V60*$F$4</f>
        <v>5.58</v>
      </c>
      <c r="X60" s="80">
        <v>5.66</v>
      </c>
      <c r="Y60" s="80">
        <v>1</v>
      </c>
      <c r="Z60" s="142">
        <f>X60+Y60*$F$4</f>
        <v>5.86</v>
      </c>
      <c r="AA60" s="80"/>
      <c r="AB60" s="80"/>
      <c r="AC60" s="142">
        <f>AA60+AB60*$F$4</f>
        <v>0</v>
      </c>
      <c r="AD60" s="127"/>
      <c r="AF60" s="29" t="s">
        <v>97</v>
      </c>
      <c r="AG60" s="30" t="s">
        <v>106</v>
      </c>
      <c r="AH60" s="77" t="str">
        <f t="shared" si="24"/>
        <v>KRESMAN Georgy</v>
      </c>
      <c r="AI60" s="143" t="str">
        <f t="shared" si="20"/>
        <v>Russia</v>
      </c>
      <c r="AJ60" s="144">
        <f t="shared" si="25"/>
        <v>5.930000000000001</v>
      </c>
      <c r="AK60" s="156">
        <v>17</v>
      </c>
      <c r="AL60" s="58"/>
      <c r="AM60" s="58"/>
      <c r="AN60" s="58"/>
      <c r="AO60" s="148"/>
      <c r="AP60" s="58"/>
      <c r="AQ60" s="58"/>
      <c r="AR60" s="58"/>
      <c r="AS60" s="148"/>
      <c r="AT60" s="58"/>
      <c r="AU60" s="58"/>
      <c r="AV60" s="58"/>
      <c r="AW60" s="137" t="str">
        <f aca="true" t="shared" si="26" ref="AW60:AW69">B60&amp;C60</f>
        <v>ShitovAndrey</v>
      </c>
      <c r="AX60" s="137" t="str">
        <f aca="true" t="shared" si="27" ref="AX60:AX69">D60</f>
        <v>Russia</v>
      </c>
      <c r="AY60" s="138">
        <f aca="true" t="shared" si="28" ref="AY60:AY69">M60</f>
        <v>6.050000000000001</v>
      </c>
    </row>
    <row r="61" spans="1:51" ht="15" customHeight="1">
      <c r="A61" s="61" t="str">
        <f t="shared" si="16"/>
        <v>k</v>
      </c>
      <c r="B61" s="31" t="s">
        <v>101</v>
      </c>
      <c r="C61" s="32" t="s">
        <v>109</v>
      </c>
      <c r="D61" s="32" t="s">
        <v>197</v>
      </c>
      <c r="E61" s="134"/>
      <c r="F61" s="80">
        <v>6.06</v>
      </c>
      <c r="G61" s="80">
        <v>6</v>
      </c>
      <c r="H61" s="81">
        <f t="shared" si="17"/>
        <v>7.26</v>
      </c>
      <c r="I61" s="80">
        <v>5.95</v>
      </c>
      <c r="J61" s="80">
        <v>1</v>
      </c>
      <c r="K61" s="81">
        <f t="shared" si="18"/>
        <v>6.15</v>
      </c>
      <c r="L61" s="82"/>
      <c r="M61" s="83">
        <f t="shared" si="19"/>
        <v>6.15</v>
      </c>
      <c r="N61" s="78">
        <v>19</v>
      </c>
      <c r="O61" s="28"/>
      <c r="P61" s="135"/>
      <c r="Q61" s="172" t="s">
        <v>216</v>
      </c>
      <c r="R61" s="173"/>
      <c r="S61" s="141"/>
      <c r="T61" s="141"/>
      <c r="U61" s="28"/>
      <c r="V61" s="28"/>
      <c r="X61" s="28"/>
      <c r="Y61" s="28"/>
      <c r="AA61" s="28"/>
      <c r="AB61" s="28"/>
      <c r="AD61" s="127"/>
      <c r="AF61" s="31" t="s">
        <v>103</v>
      </c>
      <c r="AG61" s="32" t="s">
        <v>111</v>
      </c>
      <c r="AH61" s="77" t="str">
        <f t="shared" si="24"/>
        <v>SHITOV Andrey</v>
      </c>
      <c r="AI61" s="143" t="str">
        <f t="shared" si="20"/>
        <v>Russia</v>
      </c>
      <c r="AJ61" s="144">
        <f t="shared" si="25"/>
        <v>6.050000000000001</v>
      </c>
      <c r="AK61" s="156">
        <v>18</v>
      </c>
      <c r="AL61" s="58"/>
      <c r="AM61" s="58"/>
      <c r="AN61" s="58"/>
      <c r="AO61" s="148"/>
      <c r="AP61" s="58"/>
      <c r="AQ61" s="58"/>
      <c r="AR61" s="58"/>
      <c r="AS61" s="148"/>
      <c r="AT61" s="58"/>
      <c r="AU61" s="58"/>
      <c r="AV61" s="58"/>
      <c r="AW61" s="137" t="str">
        <f t="shared" si="26"/>
        <v>TsokolovAlexey</v>
      </c>
      <c r="AX61" s="137" t="str">
        <f t="shared" si="27"/>
        <v>Russia</v>
      </c>
      <c r="AY61" s="138">
        <f t="shared" si="28"/>
        <v>6.15</v>
      </c>
    </row>
    <row r="62" spans="1:51" ht="15" customHeight="1">
      <c r="A62" s="61" t="str">
        <f t="shared" si="16"/>
        <v>g</v>
      </c>
      <c r="B62" s="31" t="s">
        <v>102</v>
      </c>
      <c r="C62" s="32" t="s">
        <v>110</v>
      </c>
      <c r="D62" s="32" t="s">
        <v>197</v>
      </c>
      <c r="E62" s="134"/>
      <c r="F62" s="80">
        <v>6.15</v>
      </c>
      <c r="G62" s="80">
        <v>5</v>
      </c>
      <c r="H62" s="81">
        <f t="shared" si="17"/>
        <v>7.15</v>
      </c>
      <c r="I62" s="80">
        <v>6.21</v>
      </c>
      <c r="J62" s="80">
        <v>0</v>
      </c>
      <c r="K62" s="81">
        <f t="shared" si="18"/>
        <v>6.21</v>
      </c>
      <c r="L62" s="82"/>
      <c r="M62" s="83">
        <f t="shared" si="19"/>
        <v>6.21</v>
      </c>
      <c r="N62" s="78">
        <v>20</v>
      </c>
      <c r="O62" s="28"/>
      <c r="P62" s="139" t="s">
        <v>88</v>
      </c>
      <c r="Q62" s="29" t="s">
        <v>179</v>
      </c>
      <c r="R62" s="30" t="s">
        <v>180</v>
      </c>
      <c r="S62" s="229" t="s">
        <v>21</v>
      </c>
      <c r="T62" s="141"/>
      <c r="U62" s="80">
        <v>5.18</v>
      </c>
      <c r="V62" s="80">
        <v>2</v>
      </c>
      <c r="W62" s="142">
        <f>U62+V62*$F$4</f>
        <v>5.58</v>
      </c>
      <c r="X62" s="80">
        <v>5.21</v>
      </c>
      <c r="Y62" s="80">
        <v>1</v>
      </c>
      <c r="Z62" s="142">
        <f>X62+Y62*$F$4</f>
        <v>5.41</v>
      </c>
      <c r="AA62" s="80"/>
      <c r="AB62" s="80"/>
      <c r="AC62" s="142">
        <f>AA62+AB62*$F$4</f>
        <v>0</v>
      </c>
      <c r="AD62" s="127"/>
      <c r="AF62" s="31" t="s">
        <v>101</v>
      </c>
      <c r="AG62" s="32" t="s">
        <v>109</v>
      </c>
      <c r="AH62" s="77" t="str">
        <f t="shared" si="24"/>
        <v>TSOKOLOV Alexey</v>
      </c>
      <c r="AI62" s="143" t="str">
        <f t="shared" si="20"/>
        <v>Russia</v>
      </c>
      <c r="AJ62" s="144">
        <f t="shared" si="25"/>
        <v>6.15</v>
      </c>
      <c r="AK62" s="156">
        <v>19</v>
      </c>
      <c r="AL62" s="58"/>
      <c r="AM62" s="58"/>
      <c r="AN62" s="58"/>
      <c r="AO62" s="148"/>
      <c r="AP62" s="58"/>
      <c r="AQ62" s="58"/>
      <c r="AR62" s="58"/>
      <c r="AS62" s="148"/>
      <c r="AT62" s="58"/>
      <c r="AU62" s="58"/>
      <c r="AV62" s="58"/>
      <c r="AW62" s="137" t="str">
        <f t="shared" si="26"/>
        <v>TyagurTimofey</v>
      </c>
      <c r="AX62" s="137" t="str">
        <f t="shared" si="27"/>
        <v>Russia</v>
      </c>
      <c r="AY62" s="138">
        <f t="shared" si="28"/>
        <v>6.21</v>
      </c>
    </row>
    <row r="63" spans="1:51" ht="15" customHeight="1">
      <c r="A63" s="61" t="str">
        <f aca="true" t="shared" si="29" ref="A63:A93">RIGHT(LEFT(B63,$A$7),1)</f>
        <v>S</v>
      </c>
      <c r="B63" s="29" t="s">
        <v>219</v>
      </c>
      <c r="C63" s="171" t="s">
        <v>109</v>
      </c>
      <c r="D63" s="171" t="s">
        <v>197</v>
      </c>
      <c r="E63" s="134"/>
      <c r="F63" s="80">
        <v>6.01</v>
      </c>
      <c r="G63" s="80">
        <v>5</v>
      </c>
      <c r="H63" s="81">
        <f t="shared" si="17"/>
        <v>7.01</v>
      </c>
      <c r="I63" s="80">
        <v>6.23</v>
      </c>
      <c r="J63" s="80">
        <v>2</v>
      </c>
      <c r="K63" s="81">
        <f t="shared" si="18"/>
        <v>6.630000000000001</v>
      </c>
      <c r="L63" s="82"/>
      <c r="M63" s="83">
        <f t="shared" si="19"/>
        <v>6.630000000000001</v>
      </c>
      <c r="N63" s="78">
        <v>21</v>
      </c>
      <c r="O63" s="28"/>
      <c r="P63" s="139" t="s">
        <v>217</v>
      </c>
      <c r="Q63" s="29" t="s">
        <v>98</v>
      </c>
      <c r="R63" s="30" t="s">
        <v>107</v>
      </c>
      <c r="S63" s="146"/>
      <c r="T63" s="147"/>
      <c r="U63" s="80">
        <v>5.44</v>
      </c>
      <c r="V63" s="80">
        <v>2</v>
      </c>
      <c r="W63" s="142">
        <f>U63+V63*$F$4</f>
        <v>5.840000000000001</v>
      </c>
      <c r="X63" s="80">
        <v>5.36</v>
      </c>
      <c r="Y63" s="80">
        <v>1</v>
      </c>
      <c r="Z63" s="142">
        <f>X63+Y63*$F$4</f>
        <v>5.5600000000000005</v>
      </c>
      <c r="AA63" s="80"/>
      <c r="AB63" s="80"/>
      <c r="AC63" s="142">
        <f>AA63+AB63*$F$4</f>
        <v>0</v>
      </c>
      <c r="AD63" s="127"/>
      <c r="AF63" s="31" t="s">
        <v>102</v>
      </c>
      <c r="AG63" s="32" t="s">
        <v>110</v>
      </c>
      <c r="AH63" s="77" t="str">
        <f t="shared" si="24"/>
        <v>TYAGUR Timofey</v>
      </c>
      <c r="AI63" s="143" t="str">
        <f t="shared" si="20"/>
        <v>Russia</v>
      </c>
      <c r="AJ63" s="144">
        <f t="shared" si="25"/>
        <v>6.21</v>
      </c>
      <c r="AK63" s="156">
        <v>20</v>
      </c>
      <c r="AL63" s="58"/>
      <c r="AM63" s="58"/>
      <c r="AN63" s="58"/>
      <c r="AO63" s="148"/>
      <c r="AP63" s="58"/>
      <c r="AQ63" s="58"/>
      <c r="AR63" s="58"/>
      <c r="AS63" s="148"/>
      <c r="AT63" s="58"/>
      <c r="AU63" s="58"/>
      <c r="AV63" s="58"/>
      <c r="AW63" s="137" t="str">
        <f t="shared" si="26"/>
        <v>PROSTAKOVAlexey</v>
      </c>
      <c r="AX63" s="137" t="str">
        <f t="shared" si="27"/>
        <v>Russia</v>
      </c>
      <c r="AY63" s="138">
        <f t="shared" si="28"/>
        <v>6.630000000000001</v>
      </c>
    </row>
    <row r="64" spans="1:51" ht="15" customHeight="1">
      <c r="A64" s="61">
        <f t="shared" si="29"/>
      </c>
      <c r="B64" s="78"/>
      <c r="C64" s="78"/>
      <c r="D64" s="78"/>
      <c r="E64" s="134"/>
      <c r="F64" s="80">
        <v>100</v>
      </c>
      <c r="G64" s="80"/>
      <c r="H64" s="81">
        <f aca="true" t="shared" si="30" ref="H64:H74">F64+G64*$F$4</f>
        <v>100</v>
      </c>
      <c r="I64" s="80">
        <v>100</v>
      </c>
      <c r="J64" s="80"/>
      <c r="K64" s="81">
        <f t="shared" si="18"/>
        <v>100</v>
      </c>
      <c r="L64" s="82"/>
      <c r="M64" s="83">
        <f t="shared" si="19"/>
        <v>100</v>
      </c>
      <c r="N64" s="78">
        <v>22</v>
      </c>
      <c r="O64" s="28"/>
      <c r="P64" s="135"/>
      <c r="Q64" s="236" t="s">
        <v>218</v>
      </c>
      <c r="R64" s="236"/>
      <c r="S64" s="136"/>
      <c r="T64" s="141"/>
      <c r="U64" s="141"/>
      <c r="V64" s="141"/>
      <c r="W64" s="136"/>
      <c r="X64" s="141"/>
      <c r="Y64" s="141"/>
      <c r="Z64" s="136"/>
      <c r="AA64" s="141"/>
      <c r="AB64" s="141"/>
      <c r="AC64" s="136"/>
      <c r="AD64" s="127"/>
      <c r="AF64" s="29" t="s">
        <v>219</v>
      </c>
      <c r="AG64" s="171" t="s">
        <v>109</v>
      </c>
      <c r="AH64" s="77"/>
      <c r="AI64" s="143" t="str">
        <f t="shared" si="20"/>
        <v>Russia</v>
      </c>
      <c r="AJ64" s="144">
        <f t="shared" si="25"/>
        <v>6.630000000000001</v>
      </c>
      <c r="AK64" s="156">
        <v>21</v>
      </c>
      <c r="AL64" s="58"/>
      <c r="AM64" s="58"/>
      <c r="AN64" s="58"/>
      <c r="AO64" s="148"/>
      <c r="AP64" s="58"/>
      <c r="AQ64" s="58"/>
      <c r="AR64" s="58"/>
      <c r="AS64" s="148"/>
      <c r="AT64" s="58"/>
      <c r="AU64" s="58"/>
      <c r="AV64" s="58"/>
      <c r="AW64" s="137">
        <f t="shared" si="26"/>
      </c>
      <c r="AX64" s="137">
        <f t="shared" si="27"/>
        <v>0</v>
      </c>
      <c r="AY64" s="138">
        <f t="shared" si="28"/>
        <v>100</v>
      </c>
    </row>
    <row r="65" spans="1:51" ht="15" customHeight="1">
      <c r="A65" s="61">
        <f t="shared" si="29"/>
      </c>
      <c r="B65" s="78"/>
      <c r="C65" s="78"/>
      <c r="D65" s="78"/>
      <c r="E65" s="134"/>
      <c r="F65" s="80">
        <v>100</v>
      </c>
      <c r="G65" s="80"/>
      <c r="H65" s="81">
        <f t="shared" si="30"/>
        <v>100</v>
      </c>
      <c r="I65" s="80">
        <v>100</v>
      </c>
      <c r="J65" s="80"/>
      <c r="K65" s="81">
        <f t="shared" si="18"/>
        <v>100</v>
      </c>
      <c r="L65" s="82"/>
      <c r="M65" s="83">
        <f t="shared" si="19"/>
        <v>100</v>
      </c>
      <c r="N65" s="78">
        <v>23</v>
      </c>
      <c r="O65" s="28"/>
      <c r="P65" s="139" t="s">
        <v>139</v>
      </c>
      <c r="Q65" s="29" t="s">
        <v>99</v>
      </c>
      <c r="R65" s="30" t="s">
        <v>108</v>
      </c>
      <c r="S65" s="140"/>
      <c r="T65" s="141"/>
      <c r="U65" s="80">
        <v>5.54</v>
      </c>
      <c r="V65" s="80">
        <v>4</v>
      </c>
      <c r="W65" s="142">
        <f>U65+V65*$F$4</f>
        <v>6.34</v>
      </c>
      <c r="X65" s="80">
        <v>5.58</v>
      </c>
      <c r="Y65" s="80">
        <v>1</v>
      </c>
      <c r="Z65" s="142">
        <f>X65+Y65*$F$4</f>
        <v>5.78</v>
      </c>
      <c r="AA65" s="80"/>
      <c r="AB65" s="80"/>
      <c r="AC65" s="142">
        <f>AA65+AB65*$F$4</f>
        <v>0</v>
      </c>
      <c r="AD65" s="127"/>
      <c r="AF65" s="78"/>
      <c r="AG65" s="78"/>
      <c r="AH65" s="162"/>
      <c r="AI65" s="143">
        <f t="shared" si="20"/>
        <v>0</v>
      </c>
      <c r="AJ65" s="143">
        <f t="shared" si="25"/>
        <v>100</v>
      </c>
      <c r="AK65" s="156">
        <v>22</v>
      </c>
      <c r="AL65" s="58"/>
      <c r="AM65" s="58"/>
      <c r="AN65" s="58"/>
      <c r="AO65" s="148"/>
      <c r="AP65" s="58"/>
      <c r="AQ65" s="58"/>
      <c r="AR65" s="58"/>
      <c r="AS65" s="148"/>
      <c r="AT65" s="58"/>
      <c r="AU65" s="58"/>
      <c r="AV65" s="58"/>
      <c r="AW65" s="137">
        <f t="shared" si="26"/>
      </c>
      <c r="AX65" s="137">
        <f t="shared" si="27"/>
        <v>0</v>
      </c>
      <c r="AY65" s="138">
        <f t="shared" si="28"/>
        <v>100</v>
      </c>
    </row>
    <row r="66" spans="1:51" ht="15" customHeight="1">
      <c r="A66" s="61">
        <f t="shared" si="29"/>
      </c>
      <c r="B66" s="78"/>
      <c r="C66" s="78"/>
      <c r="D66" s="78"/>
      <c r="E66" s="134"/>
      <c r="F66" s="80">
        <v>100</v>
      </c>
      <c r="G66" s="80"/>
      <c r="H66" s="81">
        <f t="shared" si="30"/>
        <v>100</v>
      </c>
      <c r="I66" s="80">
        <v>100</v>
      </c>
      <c r="J66" s="80"/>
      <c r="K66" s="81">
        <f t="shared" si="18"/>
        <v>100</v>
      </c>
      <c r="L66" s="82"/>
      <c r="M66" s="83">
        <f t="shared" si="19"/>
        <v>100</v>
      </c>
      <c r="N66" s="78">
        <v>24</v>
      </c>
      <c r="O66" s="28"/>
      <c r="P66" s="139" t="s">
        <v>89</v>
      </c>
      <c r="Q66" s="31" t="s">
        <v>173</v>
      </c>
      <c r="R66" s="32" t="s">
        <v>174</v>
      </c>
      <c r="S66" s="228" t="s">
        <v>21</v>
      </c>
      <c r="T66" s="147"/>
      <c r="U66" s="80">
        <v>5.16</v>
      </c>
      <c r="V66" s="80">
        <v>0</v>
      </c>
      <c r="W66" s="142">
        <f>U66+V66*$F$4</f>
        <v>5.16</v>
      </c>
      <c r="X66" s="80">
        <v>5.3</v>
      </c>
      <c r="Y66" s="80">
        <v>0</v>
      </c>
      <c r="Z66" s="142">
        <f>X66+Y66*$F$4</f>
        <v>5.3</v>
      </c>
      <c r="AA66" s="80"/>
      <c r="AB66" s="80"/>
      <c r="AC66" s="142">
        <f>AA66+AB66*$F$4</f>
        <v>0</v>
      </c>
      <c r="AD66" s="127"/>
      <c r="AF66" s="78"/>
      <c r="AG66" s="78"/>
      <c r="AH66" s="162"/>
      <c r="AI66" s="143">
        <f t="shared" si="20"/>
        <v>0</v>
      </c>
      <c r="AJ66" s="143">
        <f t="shared" si="25"/>
        <v>100</v>
      </c>
      <c r="AK66" s="156">
        <v>23</v>
      </c>
      <c r="AL66" s="58"/>
      <c r="AM66" s="58"/>
      <c r="AN66" s="58"/>
      <c r="AO66" s="148"/>
      <c r="AP66" s="58"/>
      <c r="AQ66" s="58"/>
      <c r="AR66" s="58"/>
      <c r="AS66" s="148"/>
      <c r="AT66" s="58"/>
      <c r="AU66" s="58"/>
      <c r="AV66" s="58"/>
      <c r="AW66" s="137">
        <f t="shared" si="26"/>
      </c>
      <c r="AX66" s="137">
        <f t="shared" si="27"/>
        <v>0</v>
      </c>
      <c r="AY66" s="138">
        <f t="shared" si="28"/>
        <v>100</v>
      </c>
    </row>
    <row r="67" spans="1:51" ht="15" customHeight="1">
      <c r="A67" s="61">
        <f t="shared" si="29"/>
      </c>
      <c r="B67" s="78"/>
      <c r="C67" s="78"/>
      <c r="D67" s="78"/>
      <c r="E67" s="134"/>
      <c r="F67" s="80">
        <v>100</v>
      </c>
      <c r="G67" s="80"/>
      <c r="H67" s="81">
        <f t="shared" si="30"/>
        <v>100</v>
      </c>
      <c r="I67" s="80">
        <v>100</v>
      </c>
      <c r="J67" s="80"/>
      <c r="K67" s="81">
        <f t="shared" si="18"/>
        <v>100</v>
      </c>
      <c r="L67" s="82"/>
      <c r="M67" s="83">
        <f t="shared" si="19"/>
        <v>100</v>
      </c>
      <c r="N67" s="78">
        <v>25</v>
      </c>
      <c r="O67" s="28"/>
      <c r="P67" s="127"/>
      <c r="Q67" s="161"/>
      <c r="R67" s="161"/>
      <c r="S67" s="161"/>
      <c r="T67" s="161"/>
      <c r="U67" s="28"/>
      <c r="V67" s="28"/>
      <c r="X67" s="28"/>
      <c r="Y67" s="28"/>
      <c r="AA67" s="28"/>
      <c r="AB67" s="28"/>
      <c r="AD67" s="127"/>
      <c r="AF67" s="78"/>
      <c r="AG67" s="78"/>
      <c r="AH67" s="162"/>
      <c r="AI67" s="143">
        <f t="shared" si="20"/>
        <v>0</v>
      </c>
      <c r="AJ67" s="143">
        <f t="shared" si="25"/>
        <v>100</v>
      </c>
      <c r="AK67" s="156">
        <v>24</v>
      </c>
      <c r="AL67" s="58"/>
      <c r="AM67" s="58"/>
      <c r="AN67" s="58"/>
      <c r="AO67" s="148"/>
      <c r="AP67" s="58"/>
      <c r="AQ67" s="58"/>
      <c r="AR67" s="58"/>
      <c r="AS67" s="148"/>
      <c r="AT67" s="58"/>
      <c r="AU67" s="58"/>
      <c r="AV67" s="58"/>
      <c r="AW67" s="137">
        <f t="shared" si="26"/>
      </c>
      <c r="AX67" s="137">
        <f t="shared" si="27"/>
        <v>0</v>
      </c>
      <c r="AY67" s="138">
        <f t="shared" si="28"/>
        <v>100</v>
      </c>
    </row>
    <row r="68" spans="1:51" ht="15" customHeight="1">
      <c r="A68" s="61">
        <f t="shared" si="29"/>
      </c>
      <c r="B68" s="78"/>
      <c r="C68" s="78"/>
      <c r="D68" s="78"/>
      <c r="E68" s="134"/>
      <c r="F68" s="80">
        <v>100</v>
      </c>
      <c r="G68" s="80"/>
      <c r="H68" s="81">
        <f t="shared" si="30"/>
        <v>100</v>
      </c>
      <c r="I68" s="80">
        <v>100</v>
      </c>
      <c r="J68" s="80"/>
      <c r="K68" s="81">
        <f t="shared" si="18"/>
        <v>100</v>
      </c>
      <c r="L68" s="82"/>
      <c r="M68" s="83">
        <f t="shared" si="19"/>
        <v>100</v>
      </c>
      <c r="N68" s="78">
        <v>26</v>
      </c>
      <c r="O68" s="28"/>
      <c r="P68" s="135"/>
      <c r="Q68" s="172" t="s">
        <v>72</v>
      </c>
      <c r="R68" s="173"/>
      <c r="S68" s="141"/>
      <c r="T68" s="141"/>
      <c r="U68" s="28"/>
      <c r="V68" s="28"/>
      <c r="X68" s="28"/>
      <c r="Y68" s="28"/>
      <c r="AA68" s="28"/>
      <c r="AB68" s="28"/>
      <c r="AD68" s="127"/>
      <c r="AF68" s="78"/>
      <c r="AG68" s="78"/>
      <c r="AH68" s="162"/>
      <c r="AI68" s="143">
        <f t="shared" si="20"/>
        <v>0</v>
      </c>
      <c r="AJ68" s="143">
        <f t="shared" si="25"/>
        <v>100</v>
      </c>
      <c r="AK68" s="156">
        <v>25</v>
      </c>
      <c r="AL68" s="58"/>
      <c r="AM68" s="58"/>
      <c r="AN68" s="58"/>
      <c r="AO68" s="148"/>
      <c r="AP68" s="58"/>
      <c r="AQ68" s="58"/>
      <c r="AR68" s="58"/>
      <c r="AS68" s="148"/>
      <c r="AT68" s="58"/>
      <c r="AU68" s="58"/>
      <c r="AV68" s="58"/>
      <c r="AW68" s="137">
        <f t="shared" si="26"/>
      </c>
      <c r="AX68" s="137">
        <f t="shared" si="27"/>
        <v>0</v>
      </c>
      <c r="AY68" s="138">
        <f t="shared" si="28"/>
        <v>100</v>
      </c>
    </row>
    <row r="69" spans="1:51" ht="15" customHeight="1">
      <c r="A69" s="61">
        <f t="shared" si="29"/>
      </c>
      <c r="B69" s="78"/>
      <c r="C69" s="78"/>
      <c r="D69" s="78"/>
      <c r="E69" s="134"/>
      <c r="F69" s="80">
        <v>100</v>
      </c>
      <c r="G69" s="80"/>
      <c r="H69" s="81">
        <f t="shared" si="30"/>
        <v>100</v>
      </c>
      <c r="I69" s="80">
        <v>100</v>
      </c>
      <c r="J69" s="80"/>
      <c r="K69" s="81">
        <f t="shared" si="18"/>
        <v>100</v>
      </c>
      <c r="L69" s="82"/>
      <c r="M69" s="83">
        <f t="shared" si="19"/>
        <v>100</v>
      </c>
      <c r="N69" s="78">
        <v>27</v>
      </c>
      <c r="O69" s="28"/>
      <c r="P69" s="139" t="s">
        <v>140</v>
      </c>
      <c r="Q69" s="25" t="s">
        <v>191</v>
      </c>
      <c r="R69" s="26" t="s">
        <v>192</v>
      </c>
      <c r="S69" s="229" t="s">
        <v>21</v>
      </c>
      <c r="T69" s="141"/>
      <c r="U69" s="80">
        <v>5.46</v>
      </c>
      <c r="V69" s="80">
        <v>0</v>
      </c>
      <c r="W69" s="142">
        <f>U69+V69*$F$4</f>
        <v>5.46</v>
      </c>
      <c r="X69" s="80">
        <v>5.38</v>
      </c>
      <c r="Y69" s="80">
        <v>2</v>
      </c>
      <c r="Z69" s="142">
        <f>X69+Y69*$F$4</f>
        <v>5.78</v>
      </c>
      <c r="AA69" s="80"/>
      <c r="AB69" s="80"/>
      <c r="AC69" s="142">
        <f>AA69+AB69*$F$4</f>
        <v>0</v>
      </c>
      <c r="AD69" s="127"/>
      <c r="AF69" s="78"/>
      <c r="AG69" s="78"/>
      <c r="AH69" s="162"/>
      <c r="AI69" s="143">
        <f t="shared" si="20"/>
        <v>0</v>
      </c>
      <c r="AJ69" s="143">
        <f t="shared" si="25"/>
        <v>100</v>
      </c>
      <c r="AK69" s="156">
        <v>26</v>
      </c>
      <c r="AL69" s="58"/>
      <c r="AM69" s="58"/>
      <c r="AN69" s="58"/>
      <c r="AO69" s="148"/>
      <c r="AP69" s="58"/>
      <c r="AQ69" s="58"/>
      <c r="AR69" s="58"/>
      <c r="AS69" s="148"/>
      <c r="AT69" s="58"/>
      <c r="AU69" s="58"/>
      <c r="AV69" s="58"/>
      <c r="AW69" s="137">
        <f t="shared" si="26"/>
      </c>
      <c r="AX69" s="137">
        <f t="shared" si="27"/>
        <v>0</v>
      </c>
      <c r="AY69" s="138">
        <f t="shared" si="28"/>
        <v>100</v>
      </c>
    </row>
    <row r="70" spans="1:51" ht="15" customHeight="1">
      <c r="A70" s="61">
        <f t="shared" si="29"/>
      </c>
      <c r="B70" s="78"/>
      <c r="C70" s="78"/>
      <c r="D70" s="78"/>
      <c r="E70" s="134"/>
      <c r="F70" s="80">
        <v>100</v>
      </c>
      <c r="G70" s="80"/>
      <c r="H70" s="81">
        <f t="shared" si="30"/>
        <v>100</v>
      </c>
      <c r="I70" s="80">
        <v>100</v>
      </c>
      <c r="J70" s="80"/>
      <c r="K70" s="81">
        <f t="shared" si="18"/>
        <v>100</v>
      </c>
      <c r="L70" s="82"/>
      <c r="M70" s="83">
        <f t="shared" si="19"/>
        <v>100</v>
      </c>
      <c r="N70" s="78">
        <v>28</v>
      </c>
      <c r="O70" s="28"/>
      <c r="P70" s="139" t="s">
        <v>141</v>
      </c>
      <c r="Q70" s="29" t="s">
        <v>96</v>
      </c>
      <c r="R70" s="30" t="s">
        <v>105</v>
      </c>
      <c r="S70" s="146"/>
      <c r="T70" s="147"/>
      <c r="U70" s="80">
        <v>5.24</v>
      </c>
      <c r="V70" s="80">
        <v>2</v>
      </c>
      <c r="W70" s="142">
        <f>U70+V70*$F$4</f>
        <v>5.640000000000001</v>
      </c>
      <c r="X70" s="80">
        <v>5.19</v>
      </c>
      <c r="Y70" s="80">
        <v>4</v>
      </c>
      <c r="Z70" s="142">
        <f>X70+Y70*$F$4</f>
        <v>5.99</v>
      </c>
      <c r="AA70" s="80"/>
      <c r="AB70" s="80"/>
      <c r="AC70" s="142">
        <f>AA70+AB70*$F$4</f>
        <v>0</v>
      </c>
      <c r="AD70" s="127"/>
      <c r="AF70" s="78"/>
      <c r="AG70" s="78"/>
      <c r="AH70" s="162"/>
      <c r="AI70" s="143">
        <f t="shared" si="20"/>
        <v>0</v>
      </c>
      <c r="AJ70" s="143">
        <f t="shared" si="25"/>
        <v>100</v>
      </c>
      <c r="AK70" s="156">
        <v>27</v>
      </c>
      <c r="AL70" s="58"/>
      <c r="AM70" s="58"/>
      <c r="AN70" s="58"/>
      <c r="AO70" s="148"/>
      <c r="AP70" s="58"/>
      <c r="AQ70" s="58"/>
      <c r="AR70" s="58"/>
      <c r="AS70" s="148"/>
      <c r="AT70" s="58"/>
      <c r="AU70" s="58"/>
      <c r="AV70" s="58"/>
      <c r="AW70" s="137">
        <f>B70&amp;C70</f>
      </c>
      <c r="AX70" s="137">
        <f>D70</f>
        <v>0</v>
      </c>
      <c r="AY70" s="138">
        <f>M70</f>
        <v>100</v>
      </c>
    </row>
    <row r="71" spans="1:51" ht="15" customHeight="1">
      <c r="A71" s="61">
        <f t="shared" si="29"/>
      </c>
      <c r="B71" s="78"/>
      <c r="C71" s="78"/>
      <c r="D71" s="78"/>
      <c r="E71" s="134"/>
      <c r="F71" s="80">
        <v>100</v>
      </c>
      <c r="G71" s="80"/>
      <c r="H71" s="81">
        <f t="shared" si="30"/>
        <v>100</v>
      </c>
      <c r="I71" s="80">
        <v>100</v>
      </c>
      <c r="J71" s="80"/>
      <c r="K71" s="81">
        <f t="shared" si="18"/>
        <v>100</v>
      </c>
      <c r="L71" s="82"/>
      <c r="M71" s="83">
        <f t="shared" si="19"/>
        <v>100</v>
      </c>
      <c r="N71" s="78">
        <v>29</v>
      </c>
      <c r="O71" s="28"/>
      <c r="P71" s="135"/>
      <c r="Q71" s="172" t="s">
        <v>77</v>
      </c>
      <c r="R71" s="173"/>
      <c r="S71" s="136"/>
      <c r="T71" s="141"/>
      <c r="U71" s="141"/>
      <c r="V71" s="141"/>
      <c r="W71" s="136"/>
      <c r="X71" s="141"/>
      <c r="Y71" s="141"/>
      <c r="Z71" s="136"/>
      <c r="AA71" s="141"/>
      <c r="AB71" s="141"/>
      <c r="AC71" s="136"/>
      <c r="AD71" s="127"/>
      <c r="AF71" s="78"/>
      <c r="AG71" s="78"/>
      <c r="AH71" s="162"/>
      <c r="AI71" s="143">
        <f t="shared" si="20"/>
        <v>0</v>
      </c>
      <c r="AJ71" s="143">
        <f t="shared" si="25"/>
        <v>100</v>
      </c>
      <c r="AK71" s="156">
        <v>28</v>
      </c>
      <c r="AL71" s="58"/>
      <c r="AM71" s="58"/>
      <c r="AN71" s="58"/>
      <c r="AO71" s="148"/>
      <c r="AP71" s="58"/>
      <c r="AQ71" s="58"/>
      <c r="AR71" s="58"/>
      <c r="AS71" s="148"/>
      <c r="AT71" s="58"/>
      <c r="AU71" s="58"/>
      <c r="AV71" s="58"/>
      <c r="AW71" s="137">
        <f aca="true" t="shared" si="31" ref="AW71:AW85">B71&amp;C71</f>
      </c>
      <c r="AX71" s="137">
        <f aca="true" t="shared" si="32" ref="AX71:AX85">D71</f>
        <v>0</v>
      </c>
      <c r="AY71" s="138">
        <f aca="true" t="shared" si="33" ref="AY71:AY85">M71</f>
        <v>100</v>
      </c>
    </row>
    <row r="72" spans="1:51" ht="15" customHeight="1">
      <c r="A72" s="61">
        <f t="shared" si="29"/>
      </c>
      <c r="B72" s="78"/>
      <c r="C72" s="78"/>
      <c r="D72" s="78"/>
      <c r="E72" s="134"/>
      <c r="F72" s="80">
        <v>100</v>
      </c>
      <c r="G72" s="80"/>
      <c r="H72" s="81">
        <f t="shared" si="30"/>
        <v>100</v>
      </c>
      <c r="I72" s="80">
        <v>100</v>
      </c>
      <c r="J72" s="80"/>
      <c r="K72" s="81">
        <f t="shared" si="18"/>
        <v>100</v>
      </c>
      <c r="L72" s="82"/>
      <c r="M72" s="83">
        <f t="shared" si="19"/>
        <v>100</v>
      </c>
      <c r="N72" s="78">
        <v>30</v>
      </c>
      <c r="O72" s="176"/>
      <c r="P72" s="139" t="s">
        <v>142</v>
      </c>
      <c r="Q72" s="29" t="s">
        <v>95</v>
      </c>
      <c r="R72" s="30" t="s">
        <v>104</v>
      </c>
      <c r="S72" s="140"/>
      <c r="T72" s="141"/>
      <c r="U72" s="80">
        <v>5.24</v>
      </c>
      <c r="V72" s="80">
        <v>15</v>
      </c>
      <c r="W72" s="142">
        <f>U72+V72*$F$4</f>
        <v>8.24</v>
      </c>
      <c r="X72" s="80">
        <v>5.18</v>
      </c>
      <c r="Y72" s="80">
        <v>2</v>
      </c>
      <c r="Z72" s="142">
        <f>X72+Y72*$F$4</f>
        <v>5.58</v>
      </c>
      <c r="AA72" s="80">
        <v>5.28</v>
      </c>
      <c r="AB72" s="80">
        <v>2</v>
      </c>
      <c r="AC72" s="142">
        <f>AA72+AB72*$F$4</f>
        <v>5.680000000000001</v>
      </c>
      <c r="AD72" s="127"/>
      <c r="AF72" s="78"/>
      <c r="AG72" s="78"/>
      <c r="AH72" s="162"/>
      <c r="AI72" s="143">
        <f t="shared" si="20"/>
        <v>0</v>
      </c>
      <c r="AJ72" s="143">
        <f t="shared" si="25"/>
        <v>100</v>
      </c>
      <c r="AK72" s="156">
        <v>29</v>
      </c>
      <c r="AL72" s="58"/>
      <c r="AM72" s="58"/>
      <c r="AN72" s="58"/>
      <c r="AO72" s="148"/>
      <c r="AP72" s="58"/>
      <c r="AQ72" s="58"/>
      <c r="AR72" s="58"/>
      <c r="AS72" s="148"/>
      <c r="AT72" s="58"/>
      <c r="AU72" s="58"/>
      <c r="AV72" s="58"/>
      <c r="AW72" s="137">
        <f t="shared" si="31"/>
      </c>
      <c r="AX72" s="137">
        <f t="shared" si="32"/>
        <v>0</v>
      </c>
      <c r="AY72" s="138">
        <f t="shared" si="33"/>
        <v>100</v>
      </c>
    </row>
    <row r="73" spans="1:51" ht="15" customHeight="1">
      <c r="A73" s="61">
        <f t="shared" si="29"/>
      </c>
      <c r="B73" s="78"/>
      <c r="C73" s="78"/>
      <c r="D73" s="78"/>
      <c r="E73" s="134"/>
      <c r="F73" s="80">
        <v>100</v>
      </c>
      <c r="G73" s="80"/>
      <c r="H73" s="81">
        <f t="shared" si="30"/>
        <v>100</v>
      </c>
      <c r="I73" s="80">
        <v>100</v>
      </c>
      <c r="J73" s="80"/>
      <c r="K73" s="81">
        <f t="shared" si="18"/>
        <v>100</v>
      </c>
      <c r="L73" s="82"/>
      <c r="M73" s="83">
        <f t="shared" si="19"/>
        <v>100</v>
      </c>
      <c r="N73" s="78">
        <v>31</v>
      </c>
      <c r="O73" s="174"/>
      <c r="P73" s="139" t="s">
        <v>143</v>
      </c>
      <c r="Q73" s="31" t="s">
        <v>100</v>
      </c>
      <c r="R73" s="32" t="s">
        <v>184</v>
      </c>
      <c r="S73" s="228" t="s">
        <v>21</v>
      </c>
      <c r="T73" s="147"/>
      <c r="U73" s="80">
        <v>5.3</v>
      </c>
      <c r="V73" s="80">
        <v>3</v>
      </c>
      <c r="W73" s="142">
        <f>U73+V73*$F$4</f>
        <v>5.9</v>
      </c>
      <c r="X73" s="80">
        <v>5.29</v>
      </c>
      <c r="Y73" s="80">
        <v>2</v>
      </c>
      <c r="Z73" s="142">
        <f>X73+Y73*$F$4</f>
        <v>5.69</v>
      </c>
      <c r="AA73" s="80">
        <v>5.34</v>
      </c>
      <c r="AB73" s="80">
        <v>0</v>
      </c>
      <c r="AC73" s="142">
        <f>AA73+AB73*$F$4</f>
        <v>5.34</v>
      </c>
      <c r="AD73" s="127"/>
      <c r="AF73" s="78"/>
      <c r="AG73" s="78"/>
      <c r="AH73" s="162"/>
      <c r="AI73" s="143">
        <f t="shared" si="20"/>
        <v>0</v>
      </c>
      <c r="AJ73" s="143">
        <f t="shared" si="25"/>
        <v>100</v>
      </c>
      <c r="AK73" s="156">
        <v>30</v>
      </c>
      <c r="AL73" s="58"/>
      <c r="AM73" s="58"/>
      <c r="AN73" s="58"/>
      <c r="AO73" s="148"/>
      <c r="AP73" s="58"/>
      <c r="AQ73" s="58"/>
      <c r="AR73" s="58"/>
      <c r="AS73" s="148"/>
      <c r="AT73" s="58"/>
      <c r="AU73" s="58"/>
      <c r="AV73" s="58"/>
      <c r="AW73" s="137">
        <f t="shared" si="31"/>
      </c>
      <c r="AX73" s="137">
        <f t="shared" si="32"/>
        <v>0</v>
      </c>
      <c r="AY73" s="138">
        <f t="shared" si="33"/>
        <v>100</v>
      </c>
    </row>
    <row r="74" spans="1:51" ht="15" customHeight="1">
      <c r="A74" s="61">
        <f>RIGHT(LEFT(B74,$A$7),1)</f>
      </c>
      <c r="B74" s="78"/>
      <c r="C74" s="78"/>
      <c r="D74" s="78"/>
      <c r="E74" s="134"/>
      <c r="F74" s="80">
        <v>100</v>
      </c>
      <c r="G74" s="80"/>
      <c r="H74" s="81">
        <f t="shared" si="30"/>
        <v>100</v>
      </c>
      <c r="I74" s="80">
        <v>100</v>
      </c>
      <c r="J74" s="80"/>
      <c r="K74" s="81">
        <f t="shared" si="18"/>
        <v>100</v>
      </c>
      <c r="L74" s="82"/>
      <c r="M74" s="83">
        <f t="shared" si="19"/>
        <v>100</v>
      </c>
      <c r="N74" s="78">
        <v>32</v>
      </c>
      <c r="O74" s="174"/>
      <c r="P74" s="135"/>
      <c r="Q74" s="172" t="s">
        <v>83</v>
      </c>
      <c r="R74" s="173"/>
      <c r="S74" s="141"/>
      <c r="T74" s="141"/>
      <c r="U74" s="28"/>
      <c r="V74" s="28"/>
      <c r="X74" s="28"/>
      <c r="Y74" s="28"/>
      <c r="AA74" s="28"/>
      <c r="AB74" s="28"/>
      <c r="AD74" s="127"/>
      <c r="AF74" s="78"/>
      <c r="AG74" s="78"/>
      <c r="AH74" s="162"/>
      <c r="AI74" s="143">
        <f t="shared" si="20"/>
        <v>0</v>
      </c>
      <c r="AJ74" s="143">
        <f t="shared" si="25"/>
        <v>100</v>
      </c>
      <c r="AK74" s="156">
        <v>31</v>
      </c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37">
        <f t="shared" si="31"/>
      </c>
      <c r="AX74" s="137">
        <f t="shared" si="32"/>
        <v>0</v>
      </c>
      <c r="AY74" s="138">
        <f t="shared" si="33"/>
        <v>100</v>
      </c>
    </row>
    <row r="75" spans="1:51" ht="15" customHeight="1">
      <c r="A75" s="61">
        <f t="shared" si="29"/>
      </c>
      <c r="B75" s="78"/>
      <c r="C75" s="78"/>
      <c r="D75" s="78"/>
      <c r="E75" s="134"/>
      <c r="F75" s="80">
        <v>100</v>
      </c>
      <c r="G75" s="80"/>
      <c r="H75" s="81">
        <f aca="true" t="shared" si="34" ref="H75:H93">F75+G75*$F$4</f>
        <v>100</v>
      </c>
      <c r="I75" s="80">
        <v>100</v>
      </c>
      <c r="J75" s="80"/>
      <c r="K75" s="81">
        <f aca="true" t="shared" si="35" ref="K75:K93">I75+J75*$F$4</f>
        <v>100</v>
      </c>
      <c r="L75" s="82"/>
      <c r="M75" s="83">
        <f aca="true" t="shared" si="36" ref="M75:M93">MIN(K75,H75)</f>
        <v>100</v>
      </c>
      <c r="N75" s="78">
        <v>33</v>
      </c>
      <c r="O75" s="174"/>
      <c r="P75" s="139" t="s">
        <v>144</v>
      </c>
      <c r="Q75" s="31" t="s">
        <v>193</v>
      </c>
      <c r="R75" s="32" t="s">
        <v>194</v>
      </c>
      <c r="S75" s="229" t="s">
        <v>21</v>
      </c>
      <c r="T75" s="141"/>
      <c r="U75" s="80">
        <v>5.28</v>
      </c>
      <c r="V75" s="80">
        <v>0</v>
      </c>
      <c r="W75" s="142">
        <f>U75+V75*$F$4</f>
        <v>5.28</v>
      </c>
      <c r="X75" s="80">
        <v>5.38</v>
      </c>
      <c r="Y75" s="80">
        <v>0</v>
      </c>
      <c r="Z75" s="142">
        <f>X75+Y75*$F$4</f>
        <v>5.38</v>
      </c>
      <c r="AA75" s="80"/>
      <c r="AB75" s="80"/>
      <c r="AC75" s="142">
        <f>AA75+AB75*$F$4</f>
        <v>0</v>
      </c>
      <c r="AD75" s="127"/>
      <c r="AF75" s="78"/>
      <c r="AG75" s="78"/>
      <c r="AH75" s="162"/>
      <c r="AI75" s="143">
        <f t="shared" si="20"/>
        <v>0</v>
      </c>
      <c r="AJ75" s="143">
        <f t="shared" si="25"/>
        <v>100</v>
      </c>
      <c r="AK75" s="156">
        <v>32</v>
      </c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37">
        <f t="shared" si="31"/>
      </c>
      <c r="AX75" s="137">
        <f t="shared" si="32"/>
        <v>0</v>
      </c>
      <c r="AY75" s="138">
        <f t="shared" si="33"/>
        <v>100</v>
      </c>
    </row>
    <row r="76" spans="1:51" ht="15" customHeight="1">
      <c r="A76" s="61">
        <f t="shared" si="29"/>
      </c>
      <c r="B76" s="78"/>
      <c r="C76" s="78"/>
      <c r="D76" s="78"/>
      <c r="E76" s="134"/>
      <c r="F76" s="80">
        <v>100</v>
      </c>
      <c r="G76" s="80"/>
      <c r="H76" s="81">
        <f t="shared" si="34"/>
        <v>100</v>
      </c>
      <c r="I76" s="80">
        <v>100</v>
      </c>
      <c r="J76" s="80"/>
      <c r="K76" s="81">
        <f t="shared" si="35"/>
        <v>100</v>
      </c>
      <c r="L76" s="82"/>
      <c r="M76" s="83">
        <f t="shared" si="36"/>
        <v>100</v>
      </c>
      <c r="N76" s="78">
        <v>34</v>
      </c>
      <c r="O76" s="174"/>
      <c r="P76" s="139" t="s">
        <v>145</v>
      </c>
      <c r="Q76" s="31" t="s">
        <v>20</v>
      </c>
      <c r="R76" s="32" t="s">
        <v>171</v>
      </c>
      <c r="S76" s="146"/>
      <c r="T76" s="147"/>
      <c r="U76" s="80">
        <v>5.4</v>
      </c>
      <c r="V76" s="80">
        <v>0</v>
      </c>
      <c r="W76" s="142">
        <f>U76+V76*$F$4</f>
        <v>5.4</v>
      </c>
      <c r="X76" s="80">
        <v>5.44</v>
      </c>
      <c r="Y76" s="80">
        <v>1</v>
      </c>
      <c r="Z76" s="142">
        <f>X76+Y76*$F$4</f>
        <v>5.640000000000001</v>
      </c>
      <c r="AA76" s="80"/>
      <c r="AB76" s="80"/>
      <c r="AC76" s="142">
        <f>AA76+AB76*$F$4</f>
        <v>0</v>
      </c>
      <c r="AD76" s="127"/>
      <c r="AF76" s="78"/>
      <c r="AG76" s="78"/>
      <c r="AH76" s="162"/>
      <c r="AI76" s="143">
        <f t="shared" si="20"/>
        <v>0</v>
      </c>
      <c r="AJ76" s="143">
        <f t="shared" si="25"/>
        <v>100</v>
      </c>
      <c r="AK76" s="156">
        <v>33</v>
      </c>
      <c r="AW76" s="137">
        <f t="shared" si="31"/>
      </c>
      <c r="AX76" s="137">
        <f t="shared" si="32"/>
        <v>0</v>
      </c>
      <c r="AY76" s="138">
        <f t="shared" si="33"/>
        <v>100</v>
      </c>
    </row>
    <row r="77" spans="1:51" ht="15" customHeight="1">
      <c r="A77" s="61">
        <f t="shared" si="29"/>
      </c>
      <c r="B77" s="78"/>
      <c r="C77" s="78"/>
      <c r="D77" s="78"/>
      <c r="E77" s="134"/>
      <c r="F77" s="80">
        <v>100</v>
      </c>
      <c r="G77" s="80"/>
      <c r="H77" s="81">
        <f t="shared" si="34"/>
        <v>100</v>
      </c>
      <c r="I77" s="80">
        <v>100</v>
      </c>
      <c r="J77" s="80"/>
      <c r="K77" s="81">
        <f t="shared" si="35"/>
        <v>100</v>
      </c>
      <c r="L77" s="82"/>
      <c r="M77" s="83">
        <f t="shared" si="36"/>
        <v>100</v>
      </c>
      <c r="N77" s="78">
        <v>35</v>
      </c>
      <c r="O77" s="174"/>
      <c r="P77" s="135"/>
      <c r="Q77" s="172" t="s">
        <v>86</v>
      </c>
      <c r="R77" s="173"/>
      <c r="S77" s="136"/>
      <c r="T77" s="141"/>
      <c r="U77" s="141"/>
      <c r="V77" s="141"/>
      <c r="W77" s="136"/>
      <c r="X77" s="141"/>
      <c r="Y77" s="141"/>
      <c r="Z77" s="136"/>
      <c r="AA77" s="141"/>
      <c r="AB77" s="141"/>
      <c r="AC77" s="136"/>
      <c r="AD77" s="127"/>
      <c r="AF77" s="78"/>
      <c r="AG77" s="78"/>
      <c r="AH77" s="162"/>
      <c r="AI77" s="143">
        <f t="shared" si="20"/>
        <v>0</v>
      </c>
      <c r="AJ77" s="143">
        <f t="shared" si="25"/>
        <v>100</v>
      </c>
      <c r="AK77" s="156">
        <v>34</v>
      </c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37">
        <f t="shared" si="31"/>
      </c>
      <c r="AX77" s="137">
        <f t="shared" si="32"/>
        <v>0</v>
      </c>
      <c r="AY77" s="138">
        <f t="shared" si="33"/>
        <v>100</v>
      </c>
    </row>
    <row r="78" spans="1:51" ht="15" customHeight="1">
      <c r="A78" s="61">
        <f t="shared" si="29"/>
      </c>
      <c r="B78" s="78"/>
      <c r="C78" s="78"/>
      <c r="D78" s="78"/>
      <c r="E78" s="134"/>
      <c r="F78" s="80">
        <v>100</v>
      </c>
      <c r="G78" s="80"/>
      <c r="H78" s="81">
        <f t="shared" si="34"/>
        <v>100</v>
      </c>
      <c r="I78" s="80">
        <v>100</v>
      </c>
      <c r="J78" s="80"/>
      <c r="K78" s="81">
        <f t="shared" si="35"/>
        <v>100</v>
      </c>
      <c r="L78" s="82"/>
      <c r="M78" s="83">
        <f t="shared" si="36"/>
        <v>100</v>
      </c>
      <c r="N78" s="78">
        <v>36</v>
      </c>
      <c r="O78" s="174"/>
      <c r="P78" s="139" t="s">
        <v>146</v>
      </c>
      <c r="Q78" s="29" t="s">
        <v>179</v>
      </c>
      <c r="R78" s="30" t="s">
        <v>180</v>
      </c>
      <c r="S78" s="140"/>
      <c r="T78" s="141"/>
      <c r="U78" s="80">
        <v>5.033</v>
      </c>
      <c r="V78" s="80">
        <v>1</v>
      </c>
      <c r="W78" s="142">
        <f>U78+V78*$F$4</f>
        <v>5.2330000000000005</v>
      </c>
      <c r="X78" s="80">
        <v>5.07</v>
      </c>
      <c r="Y78" s="80">
        <v>2</v>
      </c>
      <c r="Z78" s="142">
        <f>X78+Y78*$F$4</f>
        <v>5.470000000000001</v>
      </c>
      <c r="AA78" s="80"/>
      <c r="AB78" s="80"/>
      <c r="AC78" s="142">
        <f>AA78+AB78*$F$4</f>
        <v>0</v>
      </c>
      <c r="AD78" s="127"/>
      <c r="AF78" s="78"/>
      <c r="AG78" s="78"/>
      <c r="AH78" s="162"/>
      <c r="AI78" s="143">
        <f t="shared" si="20"/>
        <v>0</v>
      </c>
      <c r="AJ78" s="143">
        <f t="shared" si="25"/>
        <v>100</v>
      </c>
      <c r="AK78" s="156">
        <v>35</v>
      </c>
      <c r="AL78" s="58"/>
      <c r="AM78" s="58"/>
      <c r="AN78" s="58"/>
      <c r="AO78" s="119"/>
      <c r="AP78" s="58"/>
      <c r="AQ78" s="58"/>
      <c r="AR78" s="58"/>
      <c r="AS78" s="119"/>
      <c r="AT78" s="58"/>
      <c r="AU78" s="58"/>
      <c r="AV78" s="58"/>
      <c r="AW78" s="137">
        <f t="shared" si="31"/>
      </c>
      <c r="AX78" s="137">
        <f t="shared" si="32"/>
        <v>0</v>
      </c>
      <c r="AY78" s="138">
        <f t="shared" si="33"/>
        <v>100</v>
      </c>
    </row>
    <row r="79" spans="1:51" ht="15" customHeight="1">
      <c r="A79" s="61">
        <f t="shared" si="29"/>
      </c>
      <c r="B79" s="78"/>
      <c r="C79" s="78"/>
      <c r="D79" s="78"/>
      <c r="E79" s="134"/>
      <c r="F79" s="80">
        <v>100</v>
      </c>
      <c r="G79" s="80"/>
      <c r="H79" s="81">
        <f t="shared" si="34"/>
        <v>100</v>
      </c>
      <c r="I79" s="80">
        <v>100</v>
      </c>
      <c r="J79" s="80"/>
      <c r="K79" s="81">
        <f t="shared" si="35"/>
        <v>100</v>
      </c>
      <c r="L79" s="82"/>
      <c r="M79" s="83">
        <f t="shared" si="36"/>
        <v>100</v>
      </c>
      <c r="N79" s="78">
        <v>37</v>
      </c>
      <c r="O79" s="174"/>
      <c r="P79" s="139" t="s">
        <v>147</v>
      </c>
      <c r="Q79" s="31" t="s">
        <v>173</v>
      </c>
      <c r="R79" s="32" t="s">
        <v>174</v>
      </c>
      <c r="S79" s="228" t="s">
        <v>21</v>
      </c>
      <c r="T79" s="147"/>
      <c r="U79" s="80">
        <v>5.035</v>
      </c>
      <c r="V79" s="80">
        <v>0</v>
      </c>
      <c r="W79" s="142">
        <f>U79+V79*$F$4</f>
        <v>5.035</v>
      </c>
      <c r="X79" s="80">
        <v>5.08</v>
      </c>
      <c r="Y79" s="80">
        <v>0</v>
      </c>
      <c r="Z79" s="142">
        <f>X79+Y79*$F$4</f>
        <v>5.08</v>
      </c>
      <c r="AA79" s="80"/>
      <c r="AB79" s="80"/>
      <c r="AC79" s="142">
        <f>AA79+AB79*$F$4</f>
        <v>0</v>
      </c>
      <c r="AD79" s="127"/>
      <c r="AF79" s="78"/>
      <c r="AG79" s="78"/>
      <c r="AH79" s="162"/>
      <c r="AI79" s="143">
        <f t="shared" si="20"/>
        <v>0</v>
      </c>
      <c r="AJ79" s="143">
        <f t="shared" si="25"/>
        <v>100</v>
      </c>
      <c r="AK79" s="156">
        <v>36</v>
      </c>
      <c r="AL79" s="58"/>
      <c r="AM79" s="58"/>
      <c r="AN79" s="58"/>
      <c r="AO79" s="148"/>
      <c r="AP79" s="58"/>
      <c r="AQ79" s="58"/>
      <c r="AR79" s="58"/>
      <c r="AS79" s="148"/>
      <c r="AT79" s="58"/>
      <c r="AU79" s="58"/>
      <c r="AV79" s="58"/>
      <c r="AW79" s="137">
        <f t="shared" si="31"/>
      </c>
      <c r="AX79" s="137">
        <f t="shared" si="32"/>
        <v>0</v>
      </c>
      <c r="AY79" s="138">
        <f t="shared" si="33"/>
        <v>100</v>
      </c>
    </row>
    <row r="80" spans="1:51" ht="15" customHeight="1">
      <c r="A80" s="61">
        <f t="shared" si="29"/>
      </c>
      <c r="B80" s="78"/>
      <c r="C80" s="78"/>
      <c r="D80" s="78"/>
      <c r="E80" s="134"/>
      <c r="F80" s="80">
        <v>100</v>
      </c>
      <c r="G80" s="80"/>
      <c r="H80" s="81">
        <f t="shared" si="34"/>
        <v>100</v>
      </c>
      <c r="I80" s="80">
        <v>100</v>
      </c>
      <c r="J80" s="80"/>
      <c r="K80" s="81">
        <f t="shared" si="35"/>
        <v>100</v>
      </c>
      <c r="L80" s="82"/>
      <c r="M80" s="83">
        <f t="shared" si="36"/>
        <v>100</v>
      </c>
      <c r="N80" s="78">
        <v>38</v>
      </c>
      <c r="O80" s="174"/>
      <c r="P80" s="17"/>
      <c r="Q80" s="177"/>
      <c r="R80" s="177"/>
      <c r="S80" s="174"/>
      <c r="T80" s="174"/>
      <c r="U80" s="28"/>
      <c r="V80" s="28"/>
      <c r="X80" s="28"/>
      <c r="Y80" s="28"/>
      <c r="AA80" s="28"/>
      <c r="AB80" s="28"/>
      <c r="AD80" s="17"/>
      <c r="AE80" s="17"/>
      <c r="AF80" s="78"/>
      <c r="AG80" s="78"/>
      <c r="AH80" s="162"/>
      <c r="AI80" s="143">
        <f t="shared" si="20"/>
        <v>0</v>
      </c>
      <c r="AJ80" s="143">
        <f t="shared" si="25"/>
        <v>100</v>
      </c>
      <c r="AK80" s="156">
        <v>37</v>
      </c>
      <c r="AL80" s="148"/>
      <c r="AM80" s="152"/>
      <c r="AN80" s="153"/>
      <c r="AO80" s="148"/>
      <c r="AP80" s="148"/>
      <c r="AQ80" s="152"/>
      <c r="AR80" s="153"/>
      <c r="AS80" s="148"/>
      <c r="AT80" s="148"/>
      <c r="AU80" s="152"/>
      <c r="AV80" s="153"/>
      <c r="AW80" s="137">
        <f t="shared" si="31"/>
      </c>
      <c r="AX80" s="137">
        <f t="shared" si="32"/>
        <v>0</v>
      </c>
      <c r="AY80" s="138">
        <f t="shared" si="33"/>
        <v>100</v>
      </c>
    </row>
    <row r="81" spans="1:51" ht="15" customHeight="1">
      <c r="A81" s="61">
        <f t="shared" si="29"/>
      </c>
      <c r="B81" s="78"/>
      <c r="C81" s="78"/>
      <c r="D81" s="78"/>
      <c r="E81" s="134"/>
      <c r="F81" s="80">
        <v>100</v>
      </c>
      <c r="G81" s="80"/>
      <c r="H81" s="81">
        <f t="shared" si="34"/>
        <v>100</v>
      </c>
      <c r="I81" s="80">
        <v>100</v>
      </c>
      <c r="J81" s="80"/>
      <c r="K81" s="81">
        <f t="shared" si="35"/>
        <v>100</v>
      </c>
      <c r="L81" s="82"/>
      <c r="M81" s="83">
        <f t="shared" si="36"/>
        <v>100</v>
      </c>
      <c r="N81" s="78">
        <v>39</v>
      </c>
      <c r="O81" s="174"/>
      <c r="P81" s="178"/>
      <c r="Q81" s="172" t="s">
        <v>90</v>
      </c>
      <c r="R81" s="173"/>
      <c r="S81" s="174"/>
      <c r="T81" s="174"/>
      <c r="U81" s="174"/>
      <c r="V81" s="174"/>
      <c r="W81" s="17"/>
      <c r="X81" s="174"/>
      <c r="Y81" s="174"/>
      <c r="Z81" s="17"/>
      <c r="AA81" s="174"/>
      <c r="AB81" s="174"/>
      <c r="AC81" s="17"/>
      <c r="AD81" s="17"/>
      <c r="AE81" s="17"/>
      <c r="AF81" s="78"/>
      <c r="AG81" s="78"/>
      <c r="AH81" s="162"/>
      <c r="AI81" s="143">
        <f t="shared" si="20"/>
        <v>0</v>
      </c>
      <c r="AJ81" s="143">
        <f t="shared" si="25"/>
        <v>100</v>
      </c>
      <c r="AK81" s="156">
        <v>38</v>
      </c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37">
        <f t="shared" si="31"/>
      </c>
      <c r="AX81" s="137">
        <f t="shared" si="32"/>
        <v>0</v>
      </c>
      <c r="AY81" s="138">
        <f t="shared" si="33"/>
        <v>100</v>
      </c>
    </row>
    <row r="82" spans="1:51" ht="15" customHeight="1">
      <c r="A82" s="61">
        <f t="shared" si="29"/>
      </c>
      <c r="B82" s="78"/>
      <c r="C82" s="78"/>
      <c r="D82" s="78"/>
      <c r="E82" s="134"/>
      <c r="F82" s="80">
        <v>100</v>
      </c>
      <c r="G82" s="80"/>
      <c r="H82" s="81">
        <f t="shared" si="34"/>
        <v>100</v>
      </c>
      <c r="I82" s="80">
        <v>100</v>
      </c>
      <c r="J82" s="80"/>
      <c r="K82" s="81">
        <f t="shared" si="35"/>
        <v>100</v>
      </c>
      <c r="L82" s="82"/>
      <c r="M82" s="83">
        <f t="shared" si="36"/>
        <v>100</v>
      </c>
      <c r="N82" s="78">
        <v>40</v>
      </c>
      <c r="O82" s="174"/>
      <c r="P82" s="139" t="s">
        <v>91</v>
      </c>
      <c r="Q82" s="25" t="s">
        <v>191</v>
      </c>
      <c r="R82" s="26" t="s">
        <v>192</v>
      </c>
      <c r="S82" s="140"/>
      <c r="T82" s="141"/>
      <c r="U82" s="80">
        <v>5.45</v>
      </c>
      <c r="V82" s="80">
        <v>2</v>
      </c>
      <c r="W82" s="142">
        <f>U82+V82*$F$4</f>
        <v>5.8500000000000005</v>
      </c>
      <c r="X82" s="80">
        <v>5.32</v>
      </c>
      <c r="Y82" s="80">
        <v>0</v>
      </c>
      <c r="Z82" s="142">
        <f>X82+Y82*$F$4</f>
        <v>5.32</v>
      </c>
      <c r="AA82" s="80">
        <v>5.37</v>
      </c>
      <c r="AB82" s="80">
        <v>4</v>
      </c>
      <c r="AC82" s="142">
        <f>AA82+AB82*$F$4</f>
        <v>6.17</v>
      </c>
      <c r="AD82" s="127"/>
      <c r="AF82" s="78"/>
      <c r="AG82" s="78"/>
      <c r="AH82" s="162"/>
      <c r="AI82" s="143">
        <f t="shared" si="20"/>
        <v>0</v>
      </c>
      <c r="AJ82" s="143">
        <f t="shared" si="25"/>
        <v>100</v>
      </c>
      <c r="AK82" s="156">
        <v>39</v>
      </c>
      <c r="AL82" s="58"/>
      <c r="AM82" s="58"/>
      <c r="AN82" s="58"/>
      <c r="AO82" s="119"/>
      <c r="AP82" s="58"/>
      <c r="AQ82" s="58"/>
      <c r="AR82" s="58"/>
      <c r="AS82" s="119"/>
      <c r="AT82" s="58"/>
      <c r="AU82" s="58"/>
      <c r="AV82" s="58"/>
      <c r="AW82" s="137">
        <f t="shared" si="31"/>
      </c>
      <c r="AX82" s="137">
        <f t="shared" si="32"/>
        <v>0</v>
      </c>
      <c r="AY82" s="138">
        <f t="shared" si="33"/>
        <v>100</v>
      </c>
    </row>
    <row r="83" spans="1:51" ht="15" customHeight="1">
      <c r="A83" s="61">
        <f t="shared" si="29"/>
      </c>
      <c r="B83" s="78"/>
      <c r="C83" s="78"/>
      <c r="D83" s="78"/>
      <c r="E83" s="134"/>
      <c r="F83" s="80">
        <v>100</v>
      </c>
      <c r="G83" s="80"/>
      <c r="H83" s="81">
        <f t="shared" si="34"/>
        <v>100</v>
      </c>
      <c r="I83" s="80">
        <v>100</v>
      </c>
      <c r="J83" s="80"/>
      <c r="K83" s="81">
        <f t="shared" si="35"/>
        <v>100</v>
      </c>
      <c r="L83" s="82"/>
      <c r="M83" s="83">
        <f t="shared" si="36"/>
        <v>100</v>
      </c>
      <c r="N83" s="78">
        <v>41</v>
      </c>
      <c r="O83" s="174"/>
      <c r="P83" s="139" t="s">
        <v>92</v>
      </c>
      <c r="Q83" s="31" t="s">
        <v>100</v>
      </c>
      <c r="R83" s="32" t="s">
        <v>184</v>
      </c>
      <c r="S83" s="228" t="s">
        <v>21</v>
      </c>
      <c r="T83" s="147"/>
      <c r="U83" s="80">
        <v>5.39</v>
      </c>
      <c r="V83" s="80">
        <v>0</v>
      </c>
      <c r="W83" s="142">
        <f>U83+V83*$F$4</f>
        <v>5.39</v>
      </c>
      <c r="X83" s="80">
        <v>5.41</v>
      </c>
      <c r="Y83" s="80">
        <v>1</v>
      </c>
      <c r="Z83" s="142">
        <f>X83+Y83*$F$4</f>
        <v>5.61</v>
      </c>
      <c r="AA83" s="80">
        <v>5.32</v>
      </c>
      <c r="AB83" s="80">
        <v>1</v>
      </c>
      <c r="AC83" s="142">
        <f>AA83+AB83*$F$4</f>
        <v>5.5200000000000005</v>
      </c>
      <c r="AD83" s="127"/>
      <c r="AF83" s="78"/>
      <c r="AG83" s="78"/>
      <c r="AH83" s="162"/>
      <c r="AI83" s="143">
        <f t="shared" si="20"/>
        <v>0</v>
      </c>
      <c r="AJ83" s="143">
        <f t="shared" si="25"/>
        <v>100</v>
      </c>
      <c r="AK83" s="156">
        <v>40</v>
      </c>
      <c r="AL83" s="58"/>
      <c r="AM83" s="58"/>
      <c r="AN83" s="58"/>
      <c r="AO83" s="148"/>
      <c r="AP83" s="58"/>
      <c r="AQ83" s="58"/>
      <c r="AR83" s="58"/>
      <c r="AS83" s="148"/>
      <c r="AT83" s="58"/>
      <c r="AU83" s="58"/>
      <c r="AV83" s="58"/>
      <c r="AW83" s="137">
        <f t="shared" si="31"/>
      </c>
      <c r="AX83" s="137">
        <f t="shared" si="32"/>
        <v>0</v>
      </c>
      <c r="AY83" s="138">
        <f t="shared" si="33"/>
        <v>100</v>
      </c>
    </row>
    <row r="84" spans="1:51" ht="15" customHeight="1">
      <c r="A84" s="61">
        <f t="shared" si="29"/>
      </c>
      <c r="B84" s="78"/>
      <c r="C84" s="78"/>
      <c r="D84" s="78"/>
      <c r="E84" s="134"/>
      <c r="F84" s="80">
        <v>100</v>
      </c>
      <c r="G84" s="80"/>
      <c r="H84" s="81">
        <f t="shared" si="34"/>
        <v>100</v>
      </c>
      <c r="I84" s="80">
        <v>100</v>
      </c>
      <c r="J84" s="80"/>
      <c r="K84" s="81">
        <f t="shared" si="35"/>
        <v>100</v>
      </c>
      <c r="L84" s="82"/>
      <c r="M84" s="83">
        <f t="shared" si="36"/>
        <v>100</v>
      </c>
      <c r="N84" s="78">
        <v>42</v>
      </c>
      <c r="O84" s="174"/>
      <c r="P84" s="135"/>
      <c r="Q84" s="172" t="s">
        <v>148</v>
      </c>
      <c r="R84" s="173"/>
      <c r="S84" s="136"/>
      <c r="T84" s="141"/>
      <c r="U84" s="141"/>
      <c r="V84" s="141"/>
      <c r="W84" s="136"/>
      <c r="X84" s="141"/>
      <c r="Y84" s="141"/>
      <c r="Z84" s="136"/>
      <c r="AA84" s="141"/>
      <c r="AB84" s="141"/>
      <c r="AC84" s="136"/>
      <c r="AD84" s="127"/>
      <c r="AE84" s="127"/>
      <c r="AF84" s="78"/>
      <c r="AG84" s="78"/>
      <c r="AH84" s="162"/>
      <c r="AI84" s="143">
        <f t="shared" si="20"/>
        <v>0</v>
      </c>
      <c r="AJ84" s="143">
        <f t="shared" si="25"/>
        <v>100</v>
      </c>
      <c r="AK84" s="156">
        <v>41</v>
      </c>
      <c r="AL84" s="119"/>
      <c r="AM84" s="152"/>
      <c r="AN84" s="153"/>
      <c r="AO84" s="148"/>
      <c r="AP84" s="148"/>
      <c r="AQ84" s="152"/>
      <c r="AR84" s="153"/>
      <c r="AS84" s="148"/>
      <c r="AT84" s="148"/>
      <c r="AU84" s="152"/>
      <c r="AV84" s="152"/>
      <c r="AW84" s="137">
        <f t="shared" si="31"/>
      </c>
      <c r="AX84" s="137">
        <f t="shared" si="32"/>
        <v>0</v>
      </c>
      <c r="AY84" s="138">
        <f t="shared" si="33"/>
        <v>100</v>
      </c>
    </row>
    <row r="85" spans="1:51" ht="15" customHeight="1">
      <c r="A85" s="61">
        <f t="shared" si="29"/>
      </c>
      <c r="B85" s="78"/>
      <c r="C85" s="78"/>
      <c r="D85" s="78"/>
      <c r="E85" s="134"/>
      <c r="F85" s="80">
        <v>100</v>
      </c>
      <c r="G85" s="80"/>
      <c r="H85" s="81">
        <f t="shared" si="34"/>
        <v>100</v>
      </c>
      <c r="I85" s="80">
        <v>100</v>
      </c>
      <c r="J85" s="80"/>
      <c r="K85" s="81">
        <f t="shared" si="35"/>
        <v>100</v>
      </c>
      <c r="L85" s="82"/>
      <c r="M85" s="83">
        <f t="shared" si="36"/>
        <v>100</v>
      </c>
      <c r="N85" s="78">
        <v>43</v>
      </c>
      <c r="O85" s="174"/>
      <c r="P85" s="139" t="s">
        <v>93</v>
      </c>
      <c r="Q85" s="31" t="s">
        <v>193</v>
      </c>
      <c r="R85" s="32" t="s">
        <v>194</v>
      </c>
      <c r="S85" s="140"/>
      <c r="T85" s="141"/>
      <c r="U85" s="80">
        <v>5.18</v>
      </c>
      <c r="V85" s="80">
        <v>0</v>
      </c>
      <c r="W85" s="142">
        <f>U85+V85*$F$4</f>
        <v>5.18</v>
      </c>
      <c r="X85" s="80">
        <v>5.27</v>
      </c>
      <c r="Y85" s="80">
        <v>1</v>
      </c>
      <c r="Z85" s="142">
        <f>X85+Y85*$F$4</f>
        <v>5.47</v>
      </c>
      <c r="AA85" s="80"/>
      <c r="AB85" s="80"/>
      <c r="AC85" s="142">
        <f>AA85+AB85*$F$4</f>
        <v>0</v>
      </c>
      <c r="AD85" s="127"/>
      <c r="AE85" s="127"/>
      <c r="AF85" s="78"/>
      <c r="AG85" s="78"/>
      <c r="AH85" s="162"/>
      <c r="AI85" s="143">
        <f t="shared" si="20"/>
        <v>0</v>
      </c>
      <c r="AJ85" s="143">
        <f t="shared" si="25"/>
        <v>100</v>
      </c>
      <c r="AK85" s="156">
        <v>42</v>
      </c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37">
        <f t="shared" si="31"/>
      </c>
      <c r="AX85" s="137">
        <f t="shared" si="32"/>
        <v>0</v>
      </c>
      <c r="AY85" s="138">
        <f t="shared" si="33"/>
        <v>100</v>
      </c>
    </row>
    <row r="86" spans="1:51" ht="15" customHeight="1">
      <c r="A86" s="61">
        <f t="shared" si="29"/>
      </c>
      <c r="B86" s="78"/>
      <c r="C86" s="78"/>
      <c r="D86" s="78"/>
      <c r="E86" s="134"/>
      <c r="F86" s="80">
        <v>100</v>
      </c>
      <c r="G86" s="80"/>
      <c r="H86" s="81">
        <f t="shared" si="34"/>
        <v>100</v>
      </c>
      <c r="I86" s="80">
        <v>100</v>
      </c>
      <c r="J86" s="80"/>
      <c r="K86" s="81">
        <f t="shared" si="35"/>
        <v>100</v>
      </c>
      <c r="L86" s="82"/>
      <c r="M86" s="83">
        <f t="shared" si="36"/>
        <v>100</v>
      </c>
      <c r="N86" s="78">
        <v>44</v>
      </c>
      <c r="O86" s="174"/>
      <c r="P86" s="139" t="s">
        <v>94</v>
      </c>
      <c r="Q86" s="31" t="s">
        <v>173</v>
      </c>
      <c r="R86" s="32" t="s">
        <v>174</v>
      </c>
      <c r="S86" s="228" t="s">
        <v>21</v>
      </c>
      <c r="T86" s="147"/>
      <c r="U86" s="80">
        <v>5.03</v>
      </c>
      <c r="V86" s="80">
        <v>0</v>
      </c>
      <c r="W86" s="142">
        <f>U86+V86*$F$4</f>
        <v>5.03</v>
      </c>
      <c r="X86" s="80">
        <v>4.98</v>
      </c>
      <c r="Y86" s="80">
        <v>0</v>
      </c>
      <c r="Z86" s="142">
        <f>X86+Y86*$F$4</f>
        <v>4.98</v>
      </c>
      <c r="AA86" s="80"/>
      <c r="AB86" s="80"/>
      <c r="AC86" s="142">
        <f>AA86+AB86*$F$4</f>
        <v>0</v>
      </c>
      <c r="AD86" s="127"/>
      <c r="AE86" s="127"/>
      <c r="AF86" s="78"/>
      <c r="AG86" s="78"/>
      <c r="AH86" s="162"/>
      <c r="AI86" s="143">
        <f t="shared" si="20"/>
        <v>0</v>
      </c>
      <c r="AJ86" s="143">
        <f t="shared" si="25"/>
        <v>100</v>
      </c>
      <c r="AK86" s="156">
        <v>43</v>
      </c>
      <c r="AL86" s="58"/>
      <c r="AM86" s="58"/>
      <c r="AN86" s="58"/>
      <c r="AO86" s="119"/>
      <c r="AP86" s="58"/>
      <c r="AQ86" s="58"/>
      <c r="AR86" s="58"/>
      <c r="AS86" s="119"/>
      <c r="AT86" s="58"/>
      <c r="AU86" s="58"/>
      <c r="AV86" s="58"/>
      <c r="AW86" s="137">
        <f>B86&amp;C86</f>
      </c>
      <c r="AX86" s="137">
        <f>D86</f>
        <v>0</v>
      </c>
      <c r="AY86" s="138">
        <f>M86</f>
        <v>100</v>
      </c>
    </row>
    <row r="87" spans="1:51" ht="15" customHeight="1">
      <c r="A87" s="61">
        <f t="shared" si="29"/>
      </c>
      <c r="B87" s="78"/>
      <c r="C87" s="78"/>
      <c r="D87" s="78"/>
      <c r="E87" s="134"/>
      <c r="F87" s="80">
        <v>100</v>
      </c>
      <c r="G87" s="80"/>
      <c r="H87" s="81">
        <f t="shared" si="34"/>
        <v>100</v>
      </c>
      <c r="I87" s="80">
        <v>100</v>
      </c>
      <c r="J87" s="80"/>
      <c r="K87" s="81">
        <f t="shared" si="35"/>
        <v>100</v>
      </c>
      <c r="L87" s="82"/>
      <c r="M87" s="83">
        <f t="shared" si="36"/>
        <v>100</v>
      </c>
      <c r="N87" s="78">
        <v>45</v>
      </c>
      <c r="O87" s="174"/>
      <c r="P87" s="17"/>
      <c r="Q87" s="179"/>
      <c r="R87" s="176"/>
      <c r="S87" s="174"/>
      <c r="T87" s="174"/>
      <c r="U87" s="174"/>
      <c r="V87" s="174"/>
      <c r="W87" s="17"/>
      <c r="X87" s="174"/>
      <c r="Y87" s="174"/>
      <c r="Z87" s="17"/>
      <c r="AA87" s="174"/>
      <c r="AB87" s="174"/>
      <c r="AC87" s="17"/>
      <c r="AD87" s="17"/>
      <c r="AE87" s="127"/>
      <c r="AF87" s="78"/>
      <c r="AG87" s="78"/>
      <c r="AH87" s="162"/>
      <c r="AI87" s="143">
        <f t="shared" si="20"/>
        <v>0</v>
      </c>
      <c r="AJ87" s="143">
        <f t="shared" si="25"/>
        <v>100</v>
      </c>
      <c r="AK87" s="156">
        <v>44</v>
      </c>
      <c r="AL87" s="58"/>
      <c r="AM87" s="58"/>
      <c r="AN87" s="58"/>
      <c r="AO87" s="148"/>
      <c r="AP87" s="58"/>
      <c r="AQ87" s="58"/>
      <c r="AR87" s="58"/>
      <c r="AS87" s="148"/>
      <c r="AT87" s="58"/>
      <c r="AU87" s="58"/>
      <c r="AV87" s="58"/>
      <c r="AW87" s="137">
        <f aca="true" t="shared" si="37" ref="AW87:AW92">B87&amp;C87</f>
      </c>
      <c r="AX87" s="137">
        <f aca="true" t="shared" si="38" ref="AX87:AX92">D87</f>
        <v>0</v>
      </c>
      <c r="AY87" s="138">
        <f aca="true" t="shared" si="39" ref="AY87:AY92">M87</f>
        <v>100</v>
      </c>
    </row>
    <row r="88" spans="1:51" ht="15" customHeight="1">
      <c r="A88" s="61">
        <f t="shared" si="29"/>
      </c>
      <c r="B88" s="78"/>
      <c r="C88" s="78"/>
      <c r="D88" s="78"/>
      <c r="E88" s="134"/>
      <c r="F88" s="80">
        <v>100</v>
      </c>
      <c r="G88" s="80"/>
      <c r="H88" s="81">
        <f t="shared" si="34"/>
        <v>100</v>
      </c>
      <c r="I88" s="80">
        <v>100</v>
      </c>
      <c r="J88" s="80"/>
      <c r="K88" s="81">
        <f t="shared" si="35"/>
        <v>100</v>
      </c>
      <c r="L88" s="82"/>
      <c r="M88" s="83">
        <f t="shared" si="36"/>
        <v>100</v>
      </c>
      <c r="N88" s="78">
        <v>46</v>
      </c>
      <c r="O88" s="174"/>
      <c r="P88" s="178"/>
      <c r="Q88" s="172" t="s">
        <v>201</v>
      </c>
      <c r="R88" s="173"/>
      <c r="S88" s="174"/>
      <c r="T88" s="174"/>
      <c r="U88" s="174"/>
      <c r="V88" s="174"/>
      <c r="W88" s="17"/>
      <c r="X88" s="174"/>
      <c r="Y88" s="174"/>
      <c r="Z88" s="17"/>
      <c r="AA88" s="174"/>
      <c r="AB88" s="174"/>
      <c r="AC88" s="17"/>
      <c r="AD88" s="17"/>
      <c r="AE88" s="127"/>
      <c r="AF88" s="78"/>
      <c r="AG88" s="78"/>
      <c r="AH88" s="162"/>
      <c r="AI88" s="143">
        <f t="shared" si="20"/>
        <v>0</v>
      </c>
      <c r="AJ88" s="143">
        <f t="shared" si="25"/>
        <v>100</v>
      </c>
      <c r="AK88" s="156">
        <v>45</v>
      </c>
      <c r="AL88" s="148"/>
      <c r="AM88" s="152"/>
      <c r="AN88" s="153"/>
      <c r="AO88" s="119"/>
      <c r="AP88" s="148"/>
      <c r="AQ88" s="152"/>
      <c r="AR88" s="153"/>
      <c r="AS88" s="119"/>
      <c r="AT88" s="148"/>
      <c r="AU88" s="152"/>
      <c r="AV88" s="153"/>
      <c r="AW88" s="137">
        <f t="shared" si="37"/>
      </c>
      <c r="AX88" s="137">
        <f t="shared" si="38"/>
        <v>0</v>
      </c>
      <c r="AY88" s="138">
        <f t="shared" si="39"/>
        <v>100</v>
      </c>
    </row>
    <row r="89" spans="1:51" ht="15" customHeight="1">
      <c r="A89" s="61">
        <f t="shared" si="29"/>
      </c>
      <c r="B89" s="78"/>
      <c r="C89" s="78"/>
      <c r="D89" s="78"/>
      <c r="E89" s="134"/>
      <c r="F89" s="80">
        <v>100</v>
      </c>
      <c r="G89" s="80"/>
      <c r="H89" s="81">
        <f t="shared" si="34"/>
        <v>100</v>
      </c>
      <c r="I89" s="80">
        <v>100</v>
      </c>
      <c r="J89" s="80"/>
      <c r="K89" s="81">
        <f t="shared" si="35"/>
        <v>100</v>
      </c>
      <c r="L89" s="82"/>
      <c r="M89" s="83">
        <f t="shared" si="36"/>
        <v>100</v>
      </c>
      <c r="N89" s="78">
        <v>47</v>
      </c>
      <c r="O89" s="174"/>
      <c r="P89" s="135"/>
      <c r="Q89" s="25" t="s">
        <v>191</v>
      </c>
      <c r="R89" s="26" t="s">
        <v>192</v>
      </c>
      <c r="S89" s="140"/>
      <c r="T89" s="161"/>
      <c r="U89" s="80">
        <v>5.37</v>
      </c>
      <c r="V89" s="80">
        <v>2</v>
      </c>
      <c r="W89" s="142">
        <f>U89+V89*$F$4</f>
        <v>5.7700000000000005</v>
      </c>
      <c r="X89" s="80">
        <v>5.34</v>
      </c>
      <c r="Y89" s="80">
        <v>0</v>
      </c>
      <c r="Z89" s="142">
        <f>X89+Y89*$F$4</f>
        <v>5.34</v>
      </c>
      <c r="AA89" s="80">
        <v>5.41</v>
      </c>
      <c r="AB89" s="80">
        <v>2</v>
      </c>
      <c r="AC89" s="142">
        <f>AA89+AB89*$F$4</f>
        <v>5.8100000000000005</v>
      </c>
      <c r="AD89" s="127"/>
      <c r="AE89" s="127"/>
      <c r="AF89" s="78"/>
      <c r="AG89" s="78"/>
      <c r="AH89" s="162"/>
      <c r="AI89" s="143">
        <f t="shared" si="20"/>
        <v>0</v>
      </c>
      <c r="AJ89" s="143">
        <f t="shared" si="25"/>
        <v>100</v>
      </c>
      <c r="AK89" s="156">
        <v>46</v>
      </c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37">
        <f t="shared" si="37"/>
      </c>
      <c r="AX89" s="137">
        <f t="shared" si="38"/>
        <v>0</v>
      </c>
      <c r="AY89" s="138">
        <f t="shared" si="39"/>
        <v>100</v>
      </c>
    </row>
    <row r="90" spans="1:51" ht="15" customHeight="1">
      <c r="A90" s="61">
        <f t="shared" si="29"/>
      </c>
      <c r="B90" s="78"/>
      <c r="C90" s="78"/>
      <c r="D90" s="78"/>
      <c r="E90" s="134"/>
      <c r="F90" s="80">
        <v>100</v>
      </c>
      <c r="G90" s="80"/>
      <c r="H90" s="81">
        <f t="shared" si="34"/>
        <v>100</v>
      </c>
      <c r="I90" s="80">
        <v>100</v>
      </c>
      <c r="J90" s="80"/>
      <c r="K90" s="81">
        <f t="shared" si="35"/>
        <v>100</v>
      </c>
      <c r="L90" s="82"/>
      <c r="M90" s="83">
        <f t="shared" si="36"/>
        <v>100</v>
      </c>
      <c r="N90" s="78">
        <v>48</v>
      </c>
      <c r="O90" s="174"/>
      <c r="P90" s="135"/>
      <c r="Q90" s="31" t="s">
        <v>193</v>
      </c>
      <c r="R90" s="32" t="s">
        <v>194</v>
      </c>
      <c r="S90" s="228" t="s">
        <v>21</v>
      </c>
      <c r="T90" s="141"/>
      <c r="U90" s="80">
        <v>5.11</v>
      </c>
      <c r="V90" s="80">
        <v>5</v>
      </c>
      <c r="W90" s="142">
        <f>U90+V90*$F$4</f>
        <v>6.11</v>
      </c>
      <c r="X90" s="80">
        <v>5.19</v>
      </c>
      <c r="Y90" s="80">
        <v>0</v>
      </c>
      <c r="Z90" s="142">
        <f>X90+Y90*$F$4</f>
        <v>5.19</v>
      </c>
      <c r="AA90" s="80">
        <v>5.28</v>
      </c>
      <c r="AB90" s="80">
        <v>1</v>
      </c>
      <c r="AC90" s="142">
        <f>AA90+AB90*$F$4</f>
        <v>5.48</v>
      </c>
      <c r="AD90" s="127"/>
      <c r="AE90" s="127"/>
      <c r="AF90" s="78"/>
      <c r="AG90" s="78"/>
      <c r="AH90" s="162"/>
      <c r="AI90" s="143">
        <f t="shared" si="20"/>
        <v>0</v>
      </c>
      <c r="AJ90" s="143">
        <f t="shared" si="25"/>
        <v>100</v>
      </c>
      <c r="AK90" s="156">
        <v>47</v>
      </c>
      <c r="AL90" s="58"/>
      <c r="AM90" s="58"/>
      <c r="AN90" s="58"/>
      <c r="AO90" s="119"/>
      <c r="AP90" s="58"/>
      <c r="AQ90" s="58"/>
      <c r="AR90" s="58"/>
      <c r="AS90" s="119"/>
      <c r="AT90" s="58"/>
      <c r="AU90" s="58"/>
      <c r="AV90" s="58"/>
      <c r="AW90" s="137">
        <f t="shared" si="37"/>
      </c>
      <c r="AX90" s="137">
        <f t="shared" si="38"/>
        <v>0</v>
      </c>
      <c r="AY90" s="138">
        <f t="shared" si="39"/>
        <v>100</v>
      </c>
    </row>
    <row r="91" spans="1:51" ht="15" customHeight="1">
      <c r="A91" s="61">
        <f t="shared" si="29"/>
      </c>
      <c r="B91" s="78"/>
      <c r="C91" s="78"/>
      <c r="D91" s="78"/>
      <c r="E91" s="134"/>
      <c r="F91" s="80">
        <v>100</v>
      </c>
      <c r="G91" s="80"/>
      <c r="H91" s="81">
        <f t="shared" si="34"/>
        <v>100</v>
      </c>
      <c r="I91" s="80">
        <v>100</v>
      </c>
      <c r="J91" s="80"/>
      <c r="K91" s="81">
        <f t="shared" si="35"/>
        <v>100</v>
      </c>
      <c r="L91" s="82"/>
      <c r="M91" s="83">
        <f t="shared" si="36"/>
        <v>100</v>
      </c>
      <c r="N91" s="78">
        <v>49</v>
      </c>
      <c r="O91" s="174"/>
      <c r="P91" s="135"/>
      <c r="Q91" s="172" t="s">
        <v>202</v>
      </c>
      <c r="R91" s="173"/>
      <c r="S91" s="136"/>
      <c r="T91" s="141"/>
      <c r="U91" s="141"/>
      <c r="V91" s="141"/>
      <c r="W91" s="136"/>
      <c r="X91" s="141"/>
      <c r="Y91" s="141"/>
      <c r="Z91" s="136"/>
      <c r="AA91" s="141"/>
      <c r="AB91" s="141"/>
      <c r="AC91" s="136"/>
      <c r="AD91" s="136"/>
      <c r="AE91" s="127"/>
      <c r="AF91" s="78"/>
      <c r="AG91" s="78"/>
      <c r="AH91" s="162"/>
      <c r="AI91" s="143">
        <f t="shared" si="20"/>
        <v>0</v>
      </c>
      <c r="AJ91" s="143">
        <f t="shared" si="25"/>
        <v>100</v>
      </c>
      <c r="AK91" s="156">
        <v>48</v>
      </c>
      <c r="AL91" s="58"/>
      <c r="AM91" s="58"/>
      <c r="AN91" s="58"/>
      <c r="AO91" s="148"/>
      <c r="AP91" s="58"/>
      <c r="AQ91" s="58"/>
      <c r="AR91" s="58"/>
      <c r="AS91" s="148"/>
      <c r="AT91" s="58"/>
      <c r="AU91" s="58"/>
      <c r="AV91" s="58"/>
      <c r="AW91" s="137">
        <f t="shared" si="37"/>
      </c>
      <c r="AX91" s="137">
        <f t="shared" si="38"/>
        <v>0</v>
      </c>
      <c r="AY91" s="138">
        <f t="shared" si="39"/>
        <v>100</v>
      </c>
    </row>
    <row r="92" spans="1:51" ht="15" customHeight="1">
      <c r="A92" s="61">
        <f t="shared" si="29"/>
      </c>
      <c r="B92" s="78"/>
      <c r="C92" s="78"/>
      <c r="D92" s="78"/>
      <c r="E92" s="134"/>
      <c r="F92" s="80">
        <v>100</v>
      </c>
      <c r="G92" s="80"/>
      <c r="H92" s="81">
        <f t="shared" si="34"/>
        <v>100</v>
      </c>
      <c r="I92" s="80">
        <v>100</v>
      </c>
      <c r="J92" s="80"/>
      <c r="K92" s="81">
        <f t="shared" si="35"/>
        <v>100</v>
      </c>
      <c r="L92" s="82"/>
      <c r="M92" s="83">
        <f t="shared" si="36"/>
        <v>100</v>
      </c>
      <c r="N92" s="78">
        <v>50</v>
      </c>
      <c r="O92" s="28"/>
      <c r="P92" s="135"/>
      <c r="Q92" s="31" t="s">
        <v>100</v>
      </c>
      <c r="R92" s="32" t="s">
        <v>184</v>
      </c>
      <c r="S92" s="140"/>
      <c r="T92" s="147"/>
      <c r="U92" s="80">
        <v>5.22</v>
      </c>
      <c r="V92" s="80">
        <v>0</v>
      </c>
      <c r="W92" s="142">
        <f>U92+V92*$F$4</f>
        <v>5.22</v>
      </c>
      <c r="X92" s="80">
        <v>5.08</v>
      </c>
      <c r="Y92" s="80">
        <v>7</v>
      </c>
      <c r="Z92" s="142">
        <f>X92+Y92*$F$4</f>
        <v>6.48</v>
      </c>
      <c r="AA92" s="80"/>
      <c r="AB92" s="80"/>
      <c r="AC92" s="142">
        <f>AA92+AB92*$F$4</f>
        <v>0</v>
      </c>
      <c r="AD92" s="127"/>
      <c r="AE92" s="127"/>
      <c r="AF92" s="78"/>
      <c r="AG92" s="78"/>
      <c r="AH92" s="162"/>
      <c r="AI92" s="143">
        <f t="shared" si="20"/>
        <v>0</v>
      </c>
      <c r="AJ92" s="143">
        <f t="shared" si="25"/>
        <v>100</v>
      </c>
      <c r="AK92" s="156">
        <v>49</v>
      </c>
      <c r="AL92" s="58"/>
      <c r="AM92" s="58"/>
      <c r="AN92" s="58"/>
      <c r="AO92" s="148"/>
      <c r="AP92" s="58"/>
      <c r="AQ92" s="58"/>
      <c r="AR92" s="58"/>
      <c r="AS92" s="148"/>
      <c r="AT92" s="58"/>
      <c r="AU92" s="58"/>
      <c r="AV92" s="58"/>
      <c r="AW92" s="137">
        <f t="shared" si="37"/>
      </c>
      <c r="AX92" s="137">
        <f t="shared" si="38"/>
        <v>0</v>
      </c>
      <c r="AY92" s="138">
        <f t="shared" si="39"/>
        <v>100</v>
      </c>
    </row>
    <row r="93" spans="1:51" ht="15" customHeight="1">
      <c r="A93" s="61">
        <f t="shared" si="29"/>
      </c>
      <c r="B93" s="78"/>
      <c r="C93" s="78"/>
      <c r="D93" s="78"/>
      <c r="E93" s="134"/>
      <c r="F93" s="80">
        <v>100</v>
      </c>
      <c r="G93" s="80"/>
      <c r="H93" s="81">
        <f t="shared" si="34"/>
        <v>100</v>
      </c>
      <c r="I93" s="80">
        <v>100</v>
      </c>
      <c r="J93" s="80"/>
      <c r="K93" s="81">
        <f t="shared" si="35"/>
        <v>100</v>
      </c>
      <c r="L93" s="82"/>
      <c r="M93" s="83">
        <f t="shared" si="36"/>
        <v>100</v>
      </c>
      <c r="N93" s="78">
        <v>51</v>
      </c>
      <c r="O93" s="28"/>
      <c r="P93" s="135"/>
      <c r="Q93" s="31" t="s">
        <v>173</v>
      </c>
      <c r="R93" s="32" t="s">
        <v>174</v>
      </c>
      <c r="S93" s="228" t="s">
        <v>21</v>
      </c>
      <c r="T93" s="141"/>
      <c r="U93" s="80">
        <v>5.014</v>
      </c>
      <c r="V93" s="80">
        <v>1</v>
      </c>
      <c r="W93" s="142">
        <f>U93+V93*$F$4</f>
        <v>5.214</v>
      </c>
      <c r="X93" s="80">
        <v>5.1</v>
      </c>
      <c r="Y93" s="80">
        <v>0</v>
      </c>
      <c r="Z93" s="142">
        <f>X93+Y93*$F$4</f>
        <v>5.1</v>
      </c>
      <c r="AA93" s="80"/>
      <c r="AB93" s="80"/>
      <c r="AC93" s="142">
        <f>AA93+AB93*$F$4</f>
        <v>0</v>
      </c>
      <c r="AD93" s="127"/>
      <c r="AE93" s="127"/>
      <c r="AF93" s="78"/>
      <c r="AG93" s="78"/>
      <c r="AH93" s="162"/>
      <c r="AI93" s="143">
        <f t="shared" si="20"/>
        <v>0</v>
      </c>
      <c r="AJ93" s="143">
        <f t="shared" si="25"/>
        <v>100</v>
      </c>
      <c r="AK93" s="156">
        <v>50</v>
      </c>
      <c r="AL93" s="58"/>
      <c r="AM93" s="58"/>
      <c r="AN93" s="58"/>
      <c r="AO93" s="148"/>
      <c r="AP93" s="58"/>
      <c r="AQ93" s="58"/>
      <c r="AR93" s="58"/>
      <c r="AS93" s="148"/>
      <c r="AT93" s="58"/>
      <c r="AU93" s="58"/>
      <c r="AV93" s="58"/>
      <c r="AW93" s="137" t="e">
        <f>#REF!&amp;#REF!</f>
        <v>#REF!</v>
      </c>
      <c r="AX93" s="137" t="e">
        <f>#REF!</f>
        <v>#REF!</v>
      </c>
      <c r="AY93" s="138" t="e">
        <f>#REF!</f>
        <v>#REF!</v>
      </c>
    </row>
    <row r="94" spans="2:51" ht="15" customHeight="1">
      <c r="B94" s="134"/>
      <c r="C94" s="134"/>
      <c r="D94" s="134"/>
      <c r="E94" s="134"/>
      <c r="F94" s="180"/>
      <c r="G94" s="180"/>
      <c r="H94" s="174"/>
      <c r="I94" s="180"/>
      <c r="J94" s="180"/>
      <c r="K94" s="174"/>
      <c r="L94" s="174"/>
      <c r="M94" s="181"/>
      <c r="N94" s="134"/>
      <c r="O94" s="174"/>
      <c r="Q94" s="1"/>
      <c r="R94" s="1"/>
      <c r="AF94" s="182"/>
      <c r="AG94" s="183"/>
      <c r="AH94" s="183"/>
      <c r="AI94" s="184"/>
      <c r="AJ94" s="184"/>
      <c r="AK94" s="119"/>
      <c r="AL94" s="58"/>
      <c r="AM94" s="58"/>
      <c r="AN94" s="58"/>
      <c r="AO94" s="148"/>
      <c r="AP94" s="58"/>
      <c r="AQ94" s="58"/>
      <c r="AR94" s="58"/>
      <c r="AS94" s="148"/>
      <c r="AT94" s="58"/>
      <c r="AU94" s="58"/>
      <c r="AV94" s="58"/>
      <c r="AW94" s="58"/>
      <c r="AX94" s="58"/>
      <c r="AY94" s="58"/>
    </row>
    <row r="95" spans="2:51" ht="15" customHeight="1">
      <c r="B95" s="134"/>
      <c r="C95" s="134"/>
      <c r="D95" s="134"/>
      <c r="E95" s="134"/>
      <c r="F95" s="180"/>
      <c r="G95" s="180"/>
      <c r="H95" s="174"/>
      <c r="I95" s="180"/>
      <c r="J95" s="180"/>
      <c r="K95" s="174"/>
      <c r="L95" s="174"/>
      <c r="M95" s="181"/>
      <c r="N95" s="134"/>
      <c r="O95" s="174"/>
      <c r="Q95" s="1"/>
      <c r="R95" s="1"/>
      <c r="AF95" s="182"/>
      <c r="AG95" s="183"/>
      <c r="AH95" s="183"/>
      <c r="AI95" s="184"/>
      <c r="AJ95" s="184"/>
      <c r="AK95" s="119"/>
      <c r="AL95" s="58"/>
      <c r="AM95" s="58"/>
      <c r="AN95" s="58"/>
      <c r="AO95" s="148"/>
      <c r="AP95" s="58"/>
      <c r="AQ95" s="58"/>
      <c r="AR95" s="58"/>
      <c r="AS95" s="148"/>
      <c r="AT95" s="58"/>
      <c r="AU95" s="58"/>
      <c r="AV95" s="58"/>
      <c r="AW95" s="58"/>
      <c r="AX95" s="58"/>
      <c r="AY95" s="58"/>
    </row>
    <row r="96" spans="2:51" ht="15" customHeight="1">
      <c r="B96" s="134"/>
      <c r="C96" s="134"/>
      <c r="D96" s="134"/>
      <c r="E96" s="134"/>
      <c r="F96" s="180"/>
      <c r="G96" s="180"/>
      <c r="H96" s="174"/>
      <c r="I96" s="180"/>
      <c r="J96" s="180"/>
      <c r="K96" s="174"/>
      <c r="L96" s="174"/>
      <c r="M96" s="181"/>
      <c r="N96" s="134"/>
      <c r="O96" s="174"/>
      <c r="Q96" s="1"/>
      <c r="R96" s="1"/>
      <c r="AF96" s="182"/>
      <c r="AG96" s="183"/>
      <c r="AH96" s="183"/>
      <c r="AI96" s="184"/>
      <c r="AJ96" s="184"/>
      <c r="AK96" s="119"/>
      <c r="AL96" s="58"/>
      <c r="AM96" s="58"/>
      <c r="AN96" s="58"/>
      <c r="AO96" s="148"/>
      <c r="AP96" s="58"/>
      <c r="AQ96" s="58"/>
      <c r="AR96" s="58"/>
      <c r="AS96" s="148"/>
      <c r="AT96" s="58"/>
      <c r="AU96" s="58"/>
      <c r="AV96" s="58"/>
      <c r="AW96" s="58"/>
      <c r="AX96" s="58"/>
      <c r="AY96" s="58"/>
    </row>
    <row r="97" spans="2:51" ht="15" customHeight="1">
      <c r="B97" s="134"/>
      <c r="C97" s="134"/>
      <c r="D97" s="134"/>
      <c r="E97" s="134"/>
      <c r="F97" s="180"/>
      <c r="G97" s="180"/>
      <c r="H97" s="174"/>
      <c r="I97" s="180"/>
      <c r="J97" s="180"/>
      <c r="K97" s="174"/>
      <c r="L97" s="174"/>
      <c r="M97" s="181"/>
      <c r="N97" s="134"/>
      <c r="O97" s="174"/>
      <c r="Q97" s="1"/>
      <c r="R97" s="1"/>
      <c r="AF97" s="182"/>
      <c r="AG97" s="183"/>
      <c r="AH97" s="183"/>
      <c r="AI97" s="184"/>
      <c r="AJ97" s="184"/>
      <c r="AK97" s="119"/>
      <c r="AL97" s="58"/>
      <c r="AM97" s="58"/>
      <c r="AN97" s="58"/>
      <c r="AO97" s="148"/>
      <c r="AP97" s="58"/>
      <c r="AQ97" s="58"/>
      <c r="AR97" s="58"/>
      <c r="AS97" s="148"/>
      <c r="AT97" s="58"/>
      <c r="AU97" s="58"/>
      <c r="AV97" s="58"/>
      <c r="AW97" s="58"/>
      <c r="AX97" s="58"/>
      <c r="AY97" s="58"/>
    </row>
    <row r="98" spans="2:51" ht="15" customHeight="1">
      <c r="B98" s="134"/>
      <c r="C98" s="134"/>
      <c r="D98" s="134"/>
      <c r="E98" s="134"/>
      <c r="F98" s="180"/>
      <c r="G98" s="180"/>
      <c r="H98" s="174"/>
      <c r="I98" s="180"/>
      <c r="J98" s="180"/>
      <c r="K98" s="174"/>
      <c r="L98" s="174"/>
      <c r="M98" s="181"/>
      <c r="N98" s="134"/>
      <c r="O98" s="174"/>
      <c r="Q98" s="1"/>
      <c r="R98" s="1"/>
      <c r="AF98" s="182"/>
      <c r="AG98" s="183"/>
      <c r="AH98" s="183"/>
      <c r="AI98" s="184"/>
      <c r="AJ98" s="184"/>
      <c r="AK98" s="119"/>
      <c r="AL98" s="58"/>
      <c r="AM98" s="58"/>
      <c r="AN98" s="58"/>
      <c r="AO98" s="148"/>
      <c r="AP98" s="58"/>
      <c r="AQ98" s="58"/>
      <c r="AR98" s="58"/>
      <c r="AS98" s="148"/>
      <c r="AT98" s="58"/>
      <c r="AU98" s="58"/>
      <c r="AV98" s="58"/>
      <c r="AW98" s="58"/>
      <c r="AX98" s="58"/>
      <c r="AY98" s="58"/>
    </row>
    <row r="99" spans="2:51" ht="15" customHeight="1">
      <c r="B99" s="134"/>
      <c r="C99" s="134"/>
      <c r="D99" s="134"/>
      <c r="E99" s="134"/>
      <c r="F99" s="180"/>
      <c r="G99" s="180"/>
      <c r="H99" s="174"/>
      <c r="I99" s="180"/>
      <c r="J99" s="180"/>
      <c r="K99" s="174"/>
      <c r="L99" s="174"/>
      <c r="M99" s="181"/>
      <c r="N99" s="134"/>
      <c r="O99" s="174"/>
      <c r="Q99" s="1"/>
      <c r="R99" s="1"/>
      <c r="AF99" s="182"/>
      <c r="AG99" s="183"/>
      <c r="AH99" s="183"/>
      <c r="AI99" s="184"/>
      <c r="AJ99" s="184"/>
      <c r="AK99" s="119"/>
      <c r="AL99" s="58"/>
      <c r="AM99" s="58"/>
      <c r="AN99" s="58"/>
      <c r="AO99" s="148"/>
      <c r="AP99" s="58"/>
      <c r="AQ99" s="58"/>
      <c r="AR99" s="58"/>
      <c r="AS99" s="148"/>
      <c r="AT99" s="58"/>
      <c r="AU99" s="58"/>
      <c r="AV99" s="58"/>
      <c r="AW99" s="58"/>
      <c r="AX99" s="58"/>
      <c r="AY99" s="58"/>
    </row>
    <row r="100" spans="2:51" ht="15" customHeight="1">
      <c r="B100" s="134"/>
      <c r="C100" s="134"/>
      <c r="D100" s="134"/>
      <c r="E100" s="134"/>
      <c r="F100" s="180"/>
      <c r="G100" s="180"/>
      <c r="H100" s="174"/>
      <c r="I100" s="180"/>
      <c r="J100" s="180"/>
      <c r="K100" s="174"/>
      <c r="L100" s="174"/>
      <c r="M100" s="181"/>
      <c r="N100" s="134"/>
      <c r="O100" s="174"/>
      <c r="Q100" s="1"/>
      <c r="R100" s="1"/>
      <c r="AF100" s="182"/>
      <c r="AG100" s="183"/>
      <c r="AH100" s="183"/>
      <c r="AI100" s="184"/>
      <c r="AJ100" s="184"/>
      <c r="AK100" s="119"/>
      <c r="AL100" s="58"/>
      <c r="AM100" s="58"/>
      <c r="AN100" s="58"/>
      <c r="AO100" s="148"/>
      <c r="AP100" s="58"/>
      <c r="AQ100" s="58"/>
      <c r="AR100" s="58"/>
      <c r="AS100" s="148"/>
      <c r="AT100" s="58"/>
      <c r="AU100" s="58"/>
      <c r="AV100" s="58"/>
      <c r="AW100" s="58"/>
      <c r="AX100" s="58"/>
      <c r="AY100" s="58"/>
    </row>
    <row r="101" spans="2:51" ht="15" customHeight="1">
      <c r="B101" s="134"/>
      <c r="C101" s="134"/>
      <c r="D101" s="134"/>
      <c r="E101" s="134"/>
      <c r="F101" s="180"/>
      <c r="G101" s="180"/>
      <c r="H101" s="174"/>
      <c r="I101" s="180"/>
      <c r="J101" s="180"/>
      <c r="K101" s="174"/>
      <c r="L101" s="174"/>
      <c r="M101" s="181"/>
      <c r="N101" s="134"/>
      <c r="O101" s="174"/>
      <c r="Q101" s="1"/>
      <c r="R101" s="1"/>
      <c r="AF101" s="182"/>
      <c r="AG101" s="183"/>
      <c r="AH101" s="183"/>
      <c r="AI101" s="184"/>
      <c r="AJ101" s="184"/>
      <c r="AK101" s="119"/>
      <c r="AL101" s="58"/>
      <c r="AM101" s="58"/>
      <c r="AN101" s="58"/>
      <c r="AO101" s="148"/>
      <c r="AP101" s="58"/>
      <c r="AQ101" s="58"/>
      <c r="AR101" s="58"/>
      <c r="AS101" s="148"/>
      <c r="AT101" s="58"/>
      <c r="AU101" s="58"/>
      <c r="AV101" s="58"/>
      <c r="AW101" s="58"/>
      <c r="AX101" s="58"/>
      <c r="AY101" s="58"/>
    </row>
    <row r="102" spans="2:51" ht="15" customHeight="1">
      <c r="B102" s="134"/>
      <c r="C102" s="134"/>
      <c r="D102" s="134"/>
      <c r="E102" s="134"/>
      <c r="F102" s="180"/>
      <c r="G102" s="180"/>
      <c r="H102" s="174"/>
      <c r="I102" s="180"/>
      <c r="J102" s="180"/>
      <c r="K102" s="174"/>
      <c r="L102" s="174"/>
      <c r="M102" s="181"/>
      <c r="N102" s="134"/>
      <c r="O102" s="174"/>
      <c r="Q102" s="1"/>
      <c r="R102" s="1"/>
      <c r="AF102" s="182"/>
      <c r="AG102" s="183"/>
      <c r="AH102" s="183"/>
      <c r="AI102" s="184"/>
      <c r="AJ102" s="184"/>
      <c r="AK102" s="119"/>
      <c r="AL102" s="58"/>
      <c r="AM102" s="58"/>
      <c r="AN102" s="58"/>
      <c r="AO102" s="148"/>
      <c r="AP102" s="58"/>
      <c r="AQ102" s="58"/>
      <c r="AR102" s="58"/>
      <c r="AS102" s="148"/>
      <c r="AT102" s="58"/>
      <c r="AU102" s="58"/>
      <c r="AV102" s="58"/>
      <c r="AW102" s="17"/>
      <c r="AX102" s="17"/>
      <c r="AY102" s="17"/>
    </row>
    <row r="103" spans="2:51" ht="15" customHeight="1">
      <c r="B103" s="134"/>
      <c r="C103" s="134"/>
      <c r="D103" s="134"/>
      <c r="E103" s="134"/>
      <c r="F103" s="180"/>
      <c r="G103" s="180"/>
      <c r="H103" s="174"/>
      <c r="I103" s="180"/>
      <c r="J103" s="180"/>
      <c r="K103" s="174"/>
      <c r="L103" s="174"/>
      <c r="M103" s="181"/>
      <c r="N103" s="134"/>
      <c r="O103" s="174"/>
      <c r="Q103" s="1"/>
      <c r="R103" s="1"/>
      <c r="AF103" s="182"/>
      <c r="AG103" s="183"/>
      <c r="AH103" s="183"/>
      <c r="AI103" s="184"/>
      <c r="AJ103" s="184"/>
      <c r="AK103" s="119"/>
      <c r="AL103" s="58"/>
      <c r="AM103" s="58"/>
      <c r="AN103" s="58"/>
      <c r="AO103" s="148"/>
      <c r="AP103" s="58"/>
      <c r="AQ103" s="58"/>
      <c r="AR103" s="58"/>
      <c r="AS103" s="148"/>
      <c r="AT103" s="58"/>
      <c r="AU103" s="58"/>
      <c r="AV103" s="58"/>
      <c r="AW103" s="17"/>
      <c r="AX103" s="17"/>
      <c r="AY103" s="17"/>
    </row>
    <row r="104" spans="2:51" ht="15" customHeight="1">
      <c r="B104" s="134"/>
      <c r="C104" s="134"/>
      <c r="D104" s="134"/>
      <c r="E104" s="134"/>
      <c r="F104" s="180"/>
      <c r="G104" s="180"/>
      <c r="H104" s="174"/>
      <c r="I104" s="180"/>
      <c r="J104" s="180"/>
      <c r="K104" s="174"/>
      <c r="L104" s="174"/>
      <c r="M104" s="181"/>
      <c r="N104" s="134"/>
      <c r="O104" s="174"/>
      <c r="Q104" s="1"/>
      <c r="R104" s="1"/>
      <c r="AF104" s="182"/>
      <c r="AG104" s="183"/>
      <c r="AH104" s="183"/>
      <c r="AI104" s="184"/>
      <c r="AJ104" s="184"/>
      <c r="AK104" s="119"/>
      <c r="AL104" s="58"/>
      <c r="AM104" s="58"/>
      <c r="AN104" s="58"/>
      <c r="AO104" s="148"/>
      <c r="AP104" s="58"/>
      <c r="AQ104" s="58"/>
      <c r="AR104" s="58"/>
      <c r="AS104" s="148"/>
      <c r="AT104" s="58"/>
      <c r="AU104" s="58"/>
      <c r="AV104" s="58"/>
      <c r="AW104" s="17"/>
      <c r="AX104" s="17"/>
      <c r="AY104" s="17"/>
    </row>
    <row r="105" spans="2:51" ht="15" customHeight="1">
      <c r="B105" s="134"/>
      <c r="C105" s="134"/>
      <c r="D105" s="134"/>
      <c r="E105" s="134"/>
      <c r="F105" s="180"/>
      <c r="G105" s="180"/>
      <c r="H105" s="174"/>
      <c r="I105" s="180"/>
      <c r="J105" s="180"/>
      <c r="K105" s="174"/>
      <c r="L105" s="174"/>
      <c r="M105" s="181"/>
      <c r="N105" s="134"/>
      <c r="O105" s="174"/>
      <c r="Q105" s="1"/>
      <c r="R105" s="1"/>
      <c r="AF105" s="182"/>
      <c r="AG105" s="183"/>
      <c r="AH105" s="183"/>
      <c r="AI105" s="184"/>
      <c r="AJ105" s="184"/>
      <c r="AK105" s="119"/>
      <c r="AL105" s="58"/>
      <c r="AM105" s="58"/>
      <c r="AN105" s="58"/>
      <c r="AO105" s="148"/>
      <c r="AP105" s="58"/>
      <c r="AQ105" s="58"/>
      <c r="AR105" s="58"/>
      <c r="AS105" s="148"/>
      <c r="AT105" s="58"/>
      <c r="AU105" s="58"/>
      <c r="AV105" s="58"/>
      <c r="AW105" s="17"/>
      <c r="AX105" s="17"/>
      <c r="AY105" s="17"/>
    </row>
    <row r="106" spans="2:51" ht="15" customHeight="1">
      <c r="B106" s="134"/>
      <c r="C106" s="134"/>
      <c r="D106" s="134"/>
      <c r="E106" s="134"/>
      <c r="F106" s="180"/>
      <c r="G106" s="180"/>
      <c r="H106" s="174"/>
      <c r="I106" s="180"/>
      <c r="J106" s="180"/>
      <c r="K106" s="174"/>
      <c r="L106" s="174"/>
      <c r="M106" s="181"/>
      <c r="N106" s="134"/>
      <c r="O106" s="174"/>
      <c r="Q106" s="1"/>
      <c r="R106" s="1"/>
      <c r="AF106" s="182"/>
      <c r="AG106" s="183"/>
      <c r="AH106" s="183"/>
      <c r="AI106" s="184"/>
      <c r="AJ106" s="184"/>
      <c r="AK106" s="119"/>
      <c r="AL106" s="58"/>
      <c r="AM106" s="58"/>
      <c r="AN106" s="58"/>
      <c r="AO106" s="148"/>
      <c r="AP106" s="58"/>
      <c r="AQ106" s="58"/>
      <c r="AR106" s="58"/>
      <c r="AS106" s="148"/>
      <c r="AT106" s="58"/>
      <c r="AU106" s="58"/>
      <c r="AV106" s="58"/>
      <c r="AW106" s="17"/>
      <c r="AX106" s="17"/>
      <c r="AY106" s="17"/>
    </row>
    <row r="107" spans="2:48" ht="15" customHeight="1">
      <c r="B107" s="134"/>
      <c r="C107" s="134"/>
      <c r="D107" s="134"/>
      <c r="E107" s="134"/>
      <c r="F107" s="180"/>
      <c r="G107" s="180"/>
      <c r="H107" s="174"/>
      <c r="I107" s="180"/>
      <c r="J107" s="180"/>
      <c r="K107" s="174"/>
      <c r="L107" s="174"/>
      <c r="M107" s="181"/>
      <c r="N107" s="134"/>
      <c r="O107" s="174"/>
      <c r="Q107" s="1"/>
      <c r="R107" s="1"/>
      <c r="AF107" s="160"/>
      <c r="AG107" s="160"/>
      <c r="AH107" s="160"/>
      <c r="AI107" s="185"/>
      <c r="AJ107" s="185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</row>
    <row r="108" spans="2:48" ht="15" customHeight="1">
      <c r="B108" s="134"/>
      <c r="C108" s="134"/>
      <c r="D108" s="134"/>
      <c r="E108" s="134"/>
      <c r="F108" s="180"/>
      <c r="G108" s="180"/>
      <c r="H108" s="174"/>
      <c r="I108" s="180"/>
      <c r="J108" s="180"/>
      <c r="K108" s="174"/>
      <c r="L108" s="174"/>
      <c r="M108" s="181"/>
      <c r="N108" s="134"/>
      <c r="O108" s="174"/>
      <c r="Q108" s="1"/>
      <c r="R108" s="1"/>
      <c r="AF108" s="160"/>
      <c r="AG108" s="160"/>
      <c r="AH108" s="160"/>
      <c r="AI108" s="185"/>
      <c r="AJ108" s="185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</row>
    <row r="109" spans="2:31" ht="15" customHeight="1">
      <c r="B109" s="134"/>
      <c r="C109" s="134"/>
      <c r="D109" s="134"/>
      <c r="E109" s="134"/>
      <c r="F109" s="180"/>
      <c r="G109" s="180"/>
      <c r="H109" s="174"/>
      <c r="I109" s="180"/>
      <c r="J109" s="180"/>
      <c r="K109" s="174"/>
      <c r="L109" s="174"/>
      <c r="M109" s="181"/>
      <c r="N109" s="134"/>
      <c r="O109" s="174"/>
      <c r="P109" s="160"/>
      <c r="Q109" s="186"/>
      <c r="R109" s="186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48" ht="15" customHeight="1">
      <c r="B110" s="134"/>
      <c r="C110" s="134"/>
      <c r="D110" s="134"/>
      <c r="E110" s="134"/>
      <c r="F110" s="180"/>
      <c r="G110" s="180"/>
      <c r="H110" s="174"/>
      <c r="I110" s="180"/>
      <c r="J110" s="180"/>
      <c r="K110" s="174"/>
      <c r="L110" s="174"/>
      <c r="M110" s="181"/>
      <c r="N110" s="134"/>
      <c r="O110" s="174"/>
      <c r="P110" s="160"/>
      <c r="Q110" s="235"/>
      <c r="R110" s="235"/>
      <c r="S110" s="119"/>
      <c r="T110" s="119"/>
      <c r="U110" s="17"/>
      <c r="V110" s="17"/>
      <c r="W110" s="17"/>
      <c r="X110" s="17"/>
      <c r="Y110" s="17"/>
      <c r="Z110" s="17"/>
      <c r="AA110" s="17"/>
      <c r="AB110" s="17"/>
      <c r="AC110" s="17"/>
      <c r="AD110" s="119"/>
      <c r="AE110" s="17"/>
      <c r="AF110" s="184"/>
      <c r="AG110" s="184"/>
      <c r="AH110" s="184"/>
      <c r="AI110" s="184"/>
      <c r="AJ110" s="184"/>
      <c r="AK110" s="119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2:48" ht="15" customHeight="1">
      <c r="B111" s="134"/>
      <c r="C111" s="134"/>
      <c r="D111" s="134"/>
      <c r="E111" s="134"/>
      <c r="F111" s="180"/>
      <c r="G111" s="180"/>
      <c r="H111" s="174"/>
      <c r="I111" s="180"/>
      <c r="J111" s="180"/>
      <c r="K111" s="174"/>
      <c r="L111" s="174"/>
      <c r="M111" s="181"/>
      <c r="N111" s="134"/>
      <c r="O111" s="174"/>
      <c r="P111" s="160"/>
      <c r="Q111" s="183"/>
      <c r="R111" s="187"/>
      <c r="S111" s="119"/>
      <c r="T111" s="119"/>
      <c r="U111" s="58"/>
      <c r="V111" s="58"/>
      <c r="W111" s="58"/>
      <c r="X111" s="58"/>
      <c r="Y111" s="58"/>
      <c r="Z111" s="58"/>
      <c r="AA111" s="58"/>
      <c r="AB111" s="58"/>
      <c r="AC111" s="58"/>
      <c r="AD111" s="119"/>
      <c r="AE111" s="17"/>
      <c r="AF111" s="188"/>
      <c r="AG111" s="119"/>
      <c r="AH111" s="119"/>
      <c r="AI111" s="118"/>
      <c r="AJ111" s="118"/>
      <c r="AK111" s="119"/>
      <c r="AL111" s="58"/>
      <c r="AM111" s="58"/>
      <c r="AN111" s="58"/>
      <c r="AO111" s="119"/>
      <c r="AP111" s="58"/>
      <c r="AQ111" s="58"/>
      <c r="AR111" s="58"/>
      <c r="AS111" s="119"/>
      <c r="AT111" s="58"/>
      <c r="AU111" s="58"/>
      <c r="AV111" s="58"/>
    </row>
    <row r="112" spans="2:48" ht="15" customHeight="1">
      <c r="B112" s="134"/>
      <c r="C112" s="134"/>
      <c r="D112" s="134"/>
      <c r="E112" s="134"/>
      <c r="F112" s="180"/>
      <c r="G112" s="180"/>
      <c r="H112" s="174"/>
      <c r="I112" s="180"/>
      <c r="J112" s="180"/>
      <c r="K112" s="174"/>
      <c r="L112" s="174"/>
      <c r="M112" s="181"/>
      <c r="N112" s="134"/>
      <c r="O112" s="174"/>
      <c r="P112" s="160"/>
      <c r="Q112" s="182"/>
      <c r="R112" s="183"/>
      <c r="S112" s="148"/>
      <c r="T112" s="148"/>
      <c r="U112" s="58"/>
      <c r="V112" s="58"/>
      <c r="W112" s="58"/>
      <c r="X112" s="58"/>
      <c r="Y112" s="58"/>
      <c r="Z112" s="58"/>
      <c r="AA112" s="58"/>
      <c r="AB112" s="58"/>
      <c r="AC112" s="58"/>
      <c r="AD112" s="119"/>
      <c r="AE112" s="17"/>
      <c r="AF112" s="182"/>
      <c r="AG112" s="183"/>
      <c r="AH112" s="183"/>
      <c r="AI112" s="184"/>
      <c r="AJ112" s="184"/>
      <c r="AK112" s="148"/>
      <c r="AL112" s="58"/>
      <c r="AM112" s="58"/>
      <c r="AN112" s="58"/>
      <c r="AO112" s="148"/>
      <c r="AP112" s="58"/>
      <c r="AQ112" s="58"/>
      <c r="AR112" s="58"/>
      <c r="AS112" s="148"/>
      <c r="AT112" s="58"/>
      <c r="AU112" s="58"/>
      <c r="AV112" s="58"/>
    </row>
    <row r="113" spans="2:48" ht="15" customHeight="1">
      <c r="B113" s="134"/>
      <c r="C113" s="134"/>
      <c r="D113" s="134"/>
      <c r="E113" s="134"/>
      <c r="F113" s="180"/>
      <c r="G113" s="180"/>
      <c r="H113" s="174"/>
      <c r="I113" s="180"/>
      <c r="J113" s="180"/>
      <c r="K113" s="174"/>
      <c r="L113" s="174"/>
      <c r="M113" s="181"/>
      <c r="N113" s="134"/>
      <c r="O113" s="174"/>
      <c r="P113" s="160"/>
      <c r="Q113" s="182"/>
      <c r="R113" s="183"/>
      <c r="S113" s="148"/>
      <c r="T113" s="148"/>
      <c r="U113" s="148"/>
      <c r="V113" s="152"/>
      <c r="W113" s="153"/>
      <c r="X113" s="148"/>
      <c r="Y113" s="152"/>
      <c r="Z113" s="153"/>
      <c r="AA113" s="148"/>
      <c r="AB113" s="152"/>
      <c r="AC113" s="153"/>
      <c r="AD113" s="119"/>
      <c r="AE113" s="17"/>
      <c r="AF113" s="182"/>
      <c r="AG113" s="183"/>
      <c r="AH113" s="183"/>
      <c r="AI113" s="184"/>
      <c r="AJ113" s="184"/>
      <c r="AK113" s="148"/>
      <c r="AL113" s="148"/>
      <c r="AM113" s="152"/>
      <c r="AN113" s="153"/>
      <c r="AO113" s="148"/>
      <c r="AP113" s="148"/>
      <c r="AQ113" s="152"/>
      <c r="AR113" s="153"/>
      <c r="AS113" s="148"/>
      <c r="AT113" s="148"/>
      <c r="AU113" s="152"/>
      <c r="AV113" s="153"/>
    </row>
    <row r="114" spans="2:48" ht="15" customHeight="1">
      <c r="B114" s="57"/>
      <c r="C114" s="57"/>
      <c r="D114" s="57"/>
      <c r="E114" s="57"/>
      <c r="F114" s="58"/>
      <c r="G114" s="58"/>
      <c r="H114" s="17"/>
      <c r="I114" s="58"/>
      <c r="J114" s="58"/>
      <c r="K114" s="17"/>
      <c r="L114" s="17"/>
      <c r="M114" s="59"/>
      <c r="N114" s="57"/>
      <c r="O114" s="17"/>
      <c r="P114" s="160"/>
      <c r="Q114" s="235"/>
      <c r="R114" s="235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7"/>
      <c r="AF114" s="184"/>
      <c r="AG114" s="184"/>
      <c r="AH114" s="184"/>
      <c r="AI114" s="184"/>
      <c r="AJ114" s="184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</row>
    <row r="115" spans="2:48" ht="15" customHeight="1">
      <c r="B115" s="57"/>
      <c r="C115" s="57"/>
      <c r="D115" s="57"/>
      <c r="E115" s="57"/>
      <c r="F115" s="58"/>
      <c r="G115" s="58"/>
      <c r="H115" s="17"/>
      <c r="I115" s="58"/>
      <c r="J115" s="58"/>
      <c r="K115" s="17"/>
      <c r="L115" s="17"/>
      <c r="M115" s="59"/>
      <c r="N115" s="57"/>
      <c r="O115" s="17"/>
      <c r="P115" s="160"/>
      <c r="Q115" s="183"/>
      <c r="R115" s="187"/>
      <c r="S115" s="119"/>
      <c r="T115" s="119"/>
      <c r="U115" s="58"/>
      <c r="V115" s="58"/>
      <c r="W115" s="58"/>
      <c r="X115" s="58"/>
      <c r="Y115" s="58"/>
      <c r="Z115" s="58"/>
      <c r="AA115" s="58"/>
      <c r="AB115" s="58"/>
      <c r="AC115" s="58"/>
      <c r="AD115" s="119"/>
      <c r="AE115" s="17"/>
      <c r="AF115" s="188"/>
      <c r="AG115" s="119"/>
      <c r="AH115" s="119"/>
      <c r="AI115" s="118"/>
      <c r="AJ115" s="118"/>
      <c r="AK115" s="119"/>
      <c r="AL115" s="58"/>
      <c r="AM115" s="58"/>
      <c r="AN115" s="58"/>
      <c r="AO115" s="119"/>
      <c r="AP115" s="58"/>
      <c r="AQ115" s="58"/>
      <c r="AR115" s="58"/>
      <c r="AS115" s="119"/>
      <c r="AT115" s="58"/>
      <c r="AU115" s="58"/>
      <c r="AV115" s="58"/>
    </row>
    <row r="116" spans="2:48" ht="15" customHeight="1">
      <c r="B116" s="57"/>
      <c r="C116" s="57"/>
      <c r="D116" s="57"/>
      <c r="E116" s="57"/>
      <c r="F116" s="58"/>
      <c r="G116" s="58"/>
      <c r="H116" s="17"/>
      <c r="I116" s="58"/>
      <c r="J116" s="58"/>
      <c r="K116" s="17"/>
      <c r="L116" s="17"/>
      <c r="M116" s="59"/>
      <c r="N116" s="57"/>
      <c r="O116" s="17"/>
      <c r="P116" s="160"/>
      <c r="Q116" s="182"/>
      <c r="R116" s="183"/>
      <c r="S116" s="148"/>
      <c r="T116" s="148"/>
      <c r="U116" s="58"/>
      <c r="V116" s="58"/>
      <c r="W116" s="58"/>
      <c r="X116" s="58"/>
      <c r="Y116" s="58"/>
      <c r="Z116" s="58"/>
      <c r="AA116" s="58"/>
      <c r="AB116" s="58"/>
      <c r="AC116" s="58"/>
      <c r="AD116" s="119"/>
      <c r="AE116" s="17"/>
      <c r="AF116" s="182"/>
      <c r="AG116" s="183"/>
      <c r="AH116" s="183"/>
      <c r="AI116" s="184"/>
      <c r="AJ116" s="184"/>
      <c r="AK116" s="148"/>
      <c r="AL116" s="58"/>
      <c r="AM116" s="58"/>
      <c r="AN116" s="58"/>
      <c r="AO116" s="148"/>
      <c r="AP116" s="58"/>
      <c r="AQ116" s="58"/>
      <c r="AR116" s="58"/>
      <c r="AS116" s="148"/>
      <c r="AT116" s="58"/>
      <c r="AU116" s="58"/>
      <c r="AV116" s="58"/>
    </row>
    <row r="117" spans="2:48" ht="15" customHeight="1">
      <c r="B117" s="57"/>
      <c r="C117" s="57"/>
      <c r="D117" s="57"/>
      <c r="E117" s="57"/>
      <c r="F117" s="58"/>
      <c r="G117" s="58"/>
      <c r="H117" s="17"/>
      <c r="I117" s="58"/>
      <c r="J117" s="58"/>
      <c r="K117" s="17"/>
      <c r="L117" s="17"/>
      <c r="M117" s="59"/>
      <c r="N117" s="57"/>
      <c r="O117" s="17"/>
      <c r="P117" s="160"/>
      <c r="Q117" s="182"/>
      <c r="R117" s="183"/>
      <c r="S117" s="148"/>
      <c r="T117" s="148"/>
      <c r="U117" s="148"/>
      <c r="V117" s="152"/>
      <c r="W117" s="153"/>
      <c r="X117" s="148"/>
      <c r="Y117" s="152"/>
      <c r="Z117" s="153"/>
      <c r="AA117" s="148"/>
      <c r="AB117" s="152"/>
      <c r="AC117" s="153"/>
      <c r="AD117" s="119"/>
      <c r="AE117" s="17"/>
      <c r="AF117" s="119"/>
      <c r="AG117" s="119"/>
      <c r="AH117" s="119"/>
      <c r="AI117" s="118"/>
      <c r="AJ117" s="118"/>
      <c r="AK117" s="119"/>
      <c r="AL117" s="119"/>
      <c r="AM117" s="152"/>
      <c r="AN117" s="153"/>
      <c r="AO117" s="148"/>
      <c r="AP117" s="148"/>
      <c r="AQ117" s="152"/>
      <c r="AR117" s="153"/>
      <c r="AS117" s="148"/>
      <c r="AT117" s="148"/>
      <c r="AU117" s="152"/>
      <c r="AV117" s="152"/>
    </row>
    <row r="118" spans="2:48" ht="15" customHeight="1">
      <c r="B118" s="57"/>
      <c r="C118" s="57"/>
      <c r="D118" s="57"/>
      <c r="E118" s="57"/>
      <c r="F118" s="58"/>
      <c r="G118" s="58"/>
      <c r="H118" s="17"/>
      <c r="I118" s="58"/>
      <c r="J118" s="58"/>
      <c r="K118" s="17"/>
      <c r="L118" s="17"/>
      <c r="M118" s="59"/>
      <c r="N118" s="57"/>
      <c r="O118" s="17"/>
      <c r="P118" s="160"/>
      <c r="Q118" s="235"/>
      <c r="R118" s="235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7"/>
      <c r="AF118" s="184"/>
      <c r="AG118" s="184"/>
      <c r="AH118" s="184"/>
      <c r="AI118" s="184"/>
      <c r="AJ118" s="184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</row>
    <row r="119" spans="2:48" ht="15" customHeight="1">
      <c r="B119" s="57"/>
      <c r="C119" s="57"/>
      <c r="D119" s="57"/>
      <c r="E119" s="57"/>
      <c r="F119" s="58"/>
      <c r="G119" s="58"/>
      <c r="H119" s="17"/>
      <c r="I119" s="58"/>
      <c r="J119" s="58"/>
      <c r="K119" s="17"/>
      <c r="L119" s="17"/>
      <c r="M119" s="59"/>
      <c r="N119" s="57"/>
      <c r="O119" s="17"/>
      <c r="P119" s="160"/>
      <c r="Q119" s="183"/>
      <c r="R119" s="187"/>
      <c r="S119" s="119"/>
      <c r="T119" s="119"/>
      <c r="U119" s="58"/>
      <c r="V119" s="58"/>
      <c r="W119" s="58"/>
      <c r="X119" s="58"/>
      <c r="Y119" s="58"/>
      <c r="Z119" s="58"/>
      <c r="AA119" s="58"/>
      <c r="AB119" s="58"/>
      <c r="AC119" s="58"/>
      <c r="AD119" s="119"/>
      <c r="AE119" s="17"/>
      <c r="AF119" s="188"/>
      <c r="AG119" s="119"/>
      <c r="AH119" s="119"/>
      <c r="AI119" s="118"/>
      <c r="AJ119" s="118"/>
      <c r="AK119" s="119"/>
      <c r="AL119" s="58"/>
      <c r="AM119" s="58"/>
      <c r="AN119" s="58"/>
      <c r="AO119" s="119"/>
      <c r="AP119" s="58"/>
      <c r="AQ119" s="58"/>
      <c r="AR119" s="58"/>
      <c r="AS119" s="119"/>
      <c r="AT119" s="58"/>
      <c r="AU119" s="58"/>
      <c r="AV119" s="58"/>
    </row>
    <row r="120" spans="2:48" ht="15" customHeight="1">
      <c r="B120" s="57"/>
      <c r="C120" s="57"/>
      <c r="D120" s="57"/>
      <c r="E120" s="57"/>
      <c r="F120" s="58"/>
      <c r="G120" s="58"/>
      <c r="H120" s="17"/>
      <c r="I120" s="58"/>
      <c r="J120" s="58"/>
      <c r="K120" s="17"/>
      <c r="L120" s="17"/>
      <c r="M120" s="59"/>
      <c r="N120" s="57"/>
      <c r="O120" s="17"/>
      <c r="P120" s="160"/>
      <c r="Q120" s="182"/>
      <c r="R120" s="183"/>
      <c r="S120" s="148"/>
      <c r="T120" s="148"/>
      <c r="U120" s="58"/>
      <c r="V120" s="58"/>
      <c r="W120" s="58"/>
      <c r="X120" s="58"/>
      <c r="Y120" s="58"/>
      <c r="Z120" s="58"/>
      <c r="AA120" s="58"/>
      <c r="AB120" s="58"/>
      <c r="AC120" s="58"/>
      <c r="AD120" s="119"/>
      <c r="AE120" s="17"/>
      <c r="AF120" s="182"/>
      <c r="AG120" s="183"/>
      <c r="AH120" s="183"/>
      <c r="AI120" s="184"/>
      <c r="AJ120" s="184"/>
      <c r="AK120" s="119"/>
      <c r="AL120" s="58"/>
      <c r="AM120" s="58"/>
      <c r="AN120" s="58"/>
      <c r="AO120" s="148"/>
      <c r="AP120" s="58"/>
      <c r="AQ120" s="58"/>
      <c r="AR120" s="58"/>
      <c r="AS120" s="148"/>
      <c r="AT120" s="58"/>
      <c r="AU120" s="58"/>
      <c r="AV120" s="58"/>
    </row>
    <row r="121" spans="2:48" ht="15" customHeight="1">
      <c r="B121" s="57"/>
      <c r="C121" s="57"/>
      <c r="D121" s="57"/>
      <c r="E121" s="57"/>
      <c r="F121" s="58"/>
      <c r="G121" s="58"/>
      <c r="H121" s="17"/>
      <c r="I121" s="58"/>
      <c r="J121" s="58"/>
      <c r="K121" s="17"/>
      <c r="L121" s="17"/>
      <c r="M121" s="59"/>
      <c r="N121" s="57"/>
      <c r="O121" s="17"/>
      <c r="P121" s="160"/>
      <c r="Q121" s="187"/>
      <c r="R121" s="187"/>
      <c r="S121" s="119"/>
      <c r="T121" s="119"/>
      <c r="U121" s="148"/>
      <c r="V121" s="152"/>
      <c r="W121" s="153"/>
      <c r="X121" s="148"/>
      <c r="Y121" s="152"/>
      <c r="Z121" s="153"/>
      <c r="AA121" s="148"/>
      <c r="AB121" s="152"/>
      <c r="AC121" s="153"/>
      <c r="AD121" s="119"/>
      <c r="AE121" s="17"/>
      <c r="AF121" s="182"/>
      <c r="AG121" s="183"/>
      <c r="AH121" s="183"/>
      <c r="AI121" s="184"/>
      <c r="AJ121" s="184"/>
      <c r="AK121" s="119"/>
      <c r="AL121" s="148"/>
      <c r="AM121" s="152"/>
      <c r="AN121" s="153"/>
      <c r="AO121" s="119"/>
      <c r="AP121" s="148"/>
      <c r="AQ121" s="152"/>
      <c r="AR121" s="153"/>
      <c r="AS121" s="119"/>
      <c r="AT121" s="148"/>
      <c r="AU121" s="152"/>
      <c r="AV121" s="153"/>
    </row>
    <row r="122" spans="2:48" ht="15" customHeight="1">
      <c r="B122" s="57"/>
      <c r="C122" s="57"/>
      <c r="D122" s="57"/>
      <c r="E122" s="57"/>
      <c r="F122" s="58"/>
      <c r="G122" s="58"/>
      <c r="H122" s="17"/>
      <c r="I122" s="58"/>
      <c r="J122" s="58"/>
      <c r="K122" s="17"/>
      <c r="L122" s="17"/>
      <c r="M122" s="59"/>
      <c r="N122" s="57"/>
      <c r="O122" s="17"/>
      <c r="P122" s="160"/>
      <c r="Q122" s="235"/>
      <c r="R122" s="235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7"/>
      <c r="AF122" s="184"/>
      <c r="AG122" s="184"/>
      <c r="AH122" s="184"/>
      <c r="AI122" s="184"/>
      <c r="AJ122" s="184"/>
      <c r="AK122" s="148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</row>
    <row r="123" spans="2:48" ht="15" customHeight="1">
      <c r="B123" s="57"/>
      <c r="C123" s="57"/>
      <c r="D123" s="57"/>
      <c r="E123" s="57"/>
      <c r="F123" s="58"/>
      <c r="G123" s="58"/>
      <c r="H123" s="17"/>
      <c r="I123" s="58"/>
      <c r="J123" s="58"/>
      <c r="K123" s="17"/>
      <c r="L123" s="17"/>
      <c r="M123" s="59"/>
      <c r="N123" s="57"/>
      <c r="O123" s="17"/>
      <c r="P123" s="160"/>
      <c r="Q123" s="183"/>
      <c r="R123" s="187"/>
      <c r="S123" s="119"/>
      <c r="T123" s="119"/>
      <c r="U123" s="58"/>
      <c r="V123" s="58"/>
      <c r="W123" s="58"/>
      <c r="X123" s="58"/>
      <c r="Y123" s="58"/>
      <c r="Z123" s="58"/>
      <c r="AA123" s="58"/>
      <c r="AB123" s="58"/>
      <c r="AC123" s="58"/>
      <c r="AD123" s="119"/>
      <c r="AE123" s="17"/>
      <c r="AF123" s="188"/>
      <c r="AG123" s="119"/>
      <c r="AH123" s="119"/>
      <c r="AI123" s="118"/>
      <c r="AJ123" s="118"/>
      <c r="AK123" s="148"/>
      <c r="AL123" s="58"/>
      <c r="AM123" s="58"/>
      <c r="AN123" s="58"/>
      <c r="AO123" s="119"/>
      <c r="AP123" s="58"/>
      <c r="AQ123" s="58"/>
      <c r="AR123" s="58"/>
      <c r="AS123" s="119"/>
      <c r="AT123" s="58"/>
      <c r="AU123" s="58"/>
      <c r="AV123" s="58"/>
    </row>
    <row r="124" spans="2:48" ht="15" customHeight="1">
      <c r="B124" s="57"/>
      <c r="C124" s="57"/>
      <c r="D124" s="57"/>
      <c r="E124" s="57"/>
      <c r="F124" s="58"/>
      <c r="G124" s="58"/>
      <c r="H124" s="17"/>
      <c r="I124" s="58"/>
      <c r="J124" s="58"/>
      <c r="K124" s="17"/>
      <c r="L124" s="17"/>
      <c r="M124" s="59"/>
      <c r="N124" s="57"/>
      <c r="O124" s="17"/>
      <c r="P124" s="160"/>
      <c r="Q124" s="182"/>
      <c r="R124" s="183"/>
      <c r="S124" s="148"/>
      <c r="T124" s="148"/>
      <c r="U124" s="58"/>
      <c r="V124" s="58"/>
      <c r="W124" s="58"/>
      <c r="X124" s="58"/>
      <c r="Y124" s="58"/>
      <c r="Z124" s="58"/>
      <c r="AA124" s="58"/>
      <c r="AB124" s="58"/>
      <c r="AC124" s="58"/>
      <c r="AD124" s="119"/>
      <c r="AE124" s="17"/>
      <c r="AF124" s="182"/>
      <c r="AG124" s="183"/>
      <c r="AH124" s="183"/>
      <c r="AI124" s="184"/>
      <c r="AJ124" s="184"/>
      <c r="AK124" s="119"/>
      <c r="AL124" s="58"/>
      <c r="AM124" s="58"/>
      <c r="AN124" s="58"/>
      <c r="AO124" s="148"/>
      <c r="AP124" s="58"/>
      <c r="AQ124" s="58"/>
      <c r="AR124" s="58"/>
      <c r="AS124" s="148"/>
      <c r="AT124" s="58"/>
      <c r="AU124" s="58"/>
      <c r="AV124" s="58"/>
    </row>
    <row r="125" spans="2:48" ht="15" customHeight="1">
      <c r="B125" s="57"/>
      <c r="C125" s="57"/>
      <c r="D125" s="57"/>
      <c r="E125" s="57"/>
      <c r="F125" s="58"/>
      <c r="G125" s="58"/>
      <c r="H125" s="17"/>
      <c r="I125" s="58"/>
      <c r="J125" s="58"/>
      <c r="K125" s="17"/>
      <c r="L125" s="17"/>
      <c r="M125" s="59"/>
      <c r="N125" s="57"/>
      <c r="O125" s="17"/>
      <c r="P125" s="160"/>
      <c r="Q125" s="187"/>
      <c r="R125" s="187"/>
      <c r="S125" s="119"/>
      <c r="T125" s="119"/>
      <c r="U125" s="119"/>
      <c r="V125" s="152"/>
      <c r="W125" s="153"/>
      <c r="X125" s="148"/>
      <c r="Y125" s="152"/>
      <c r="Z125" s="153"/>
      <c r="AA125" s="148"/>
      <c r="AB125" s="152"/>
      <c r="AC125" s="152"/>
      <c r="AD125" s="152"/>
      <c r="AE125" s="152"/>
      <c r="AF125" s="182"/>
      <c r="AG125" s="183"/>
      <c r="AH125" s="183"/>
      <c r="AI125" s="184"/>
      <c r="AJ125" s="184"/>
      <c r="AK125" s="119"/>
      <c r="AL125" s="58"/>
      <c r="AM125" s="58"/>
      <c r="AN125" s="58"/>
      <c r="AO125" s="148"/>
      <c r="AP125" s="58"/>
      <c r="AQ125" s="58"/>
      <c r="AR125" s="58"/>
      <c r="AS125" s="148"/>
      <c r="AT125" s="58"/>
      <c r="AU125" s="58"/>
      <c r="AV125" s="58"/>
    </row>
    <row r="126" spans="2:48" ht="15" customHeight="1">
      <c r="B126" s="57"/>
      <c r="C126" s="57"/>
      <c r="D126" s="57"/>
      <c r="E126" s="57"/>
      <c r="F126" s="58"/>
      <c r="G126" s="58"/>
      <c r="H126" s="17"/>
      <c r="I126" s="58"/>
      <c r="J126" s="58"/>
      <c r="K126" s="17"/>
      <c r="L126" s="17"/>
      <c r="M126" s="59"/>
      <c r="N126" s="57"/>
      <c r="O126" s="17"/>
      <c r="P126" s="160"/>
      <c r="Q126" s="183"/>
      <c r="R126" s="183"/>
      <c r="S126" s="119"/>
      <c r="T126" s="119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2"/>
      <c r="AG126" s="183"/>
      <c r="AH126" s="183"/>
      <c r="AI126" s="184"/>
      <c r="AJ126" s="184"/>
      <c r="AK126" s="119"/>
      <c r="AL126" s="58"/>
      <c r="AM126" s="58"/>
      <c r="AN126" s="58"/>
      <c r="AO126" s="148"/>
      <c r="AP126" s="58"/>
      <c r="AQ126" s="58"/>
      <c r="AR126" s="58"/>
      <c r="AS126" s="148"/>
      <c r="AT126" s="58"/>
      <c r="AU126" s="58"/>
      <c r="AV126" s="58"/>
    </row>
    <row r="127" spans="2:48" ht="15" customHeight="1">
      <c r="B127" s="57"/>
      <c r="C127" s="57"/>
      <c r="D127" s="57"/>
      <c r="E127" s="57"/>
      <c r="F127" s="58"/>
      <c r="G127" s="58"/>
      <c r="H127" s="17"/>
      <c r="I127" s="58"/>
      <c r="J127" s="58"/>
      <c r="K127" s="17"/>
      <c r="L127" s="17"/>
      <c r="M127" s="59"/>
      <c r="N127" s="57"/>
      <c r="O127" s="17"/>
      <c r="P127" s="160"/>
      <c r="Q127" s="183"/>
      <c r="R127" s="187"/>
      <c r="S127" s="119"/>
      <c r="T127" s="119"/>
      <c r="U127" s="58"/>
      <c r="V127" s="58"/>
      <c r="W127" s="58"/>
      <c r="X127" s="58"/>
      <c r="Y127" s="58"/>
      <c r="Z127" s="58"/>
      <c r="AA127" s="58"/>
      <c r="AB127" s="58"/>
      <c r="AC127" s="58"/>
      <c r="AD127" s="119"/>
      <c r="AE127" s="17"/>
      <c r="AF127" s="182"/>
      <c r="AG127" s="183"/>
      <c r="AH127" s="183"/>
      <c r="AI127" s="184"/>
      <c r="AJ127" s="184"/>
      <c r="AK127" s="119"/>
      <c r="AL127" s="58"/>
      <c r="AM127" s="58"/>
      <c r="AN127" s="58"/>
      <c r="AO127" s="148"/>
      <c r="AP127" s="58"/>
      <c r="AQ127" s="58"/>
      <c r="AR127" s="58"/>
      <c r="AS127" s="148"/>
      <c r="AT127" s="58"/>
      <c r="AU127" s="58"/>
      <c r="AV127" s="58"/>
    </row>
    <row r="128" spans="2:48" ht="15" customHeight="1">
      <c r="B128" s="57"/>
      <c r="C128" s="57"/>
      <c r="D128" s="57"/>
      <c r="E128" s="57"/>
      <c r="F128" s="58"/>
      <c r="G128" s="58"/>
      <c r="H128" s="17"/>
      <c r="I128" s="58"/>
      <c r="J128" s="58"/>
      <c r="K128" s="17"/>
      <c r="L128" s="17"/>
      <c r="M128" s="59"/>
      <c r="N128" s="57"/>
      <c r="O128" s="17"/>
      <c r="P128" s="160"/>
      <c r="Q128" s="182"/>
      <c r="R128" s="183"/>
      <c r="S128" s="148"/>
      <c r="T128" s="148"/>
      <c r="U128" s="58"/>
      <c r="V128" s="58"/>
      <c r="W128" s="58"/>
      <c r="X128" s="58"/>
      <c r="Y128" s="58"/>
      <c r="Z128" s="58"/>
      <c r="AA128" s="58"/>
      <c r="AB128" s="58"/>
      <c r="AC128" s="58"/>
      <c r="AD128" s="119"/>
      <c r="AE128" s="17"/>
      <c r="AF128" s="182"/>
      <c r="AG128" s="183"/>
      <c r="AH128" s="183"/>
      <c r="AI128" s="184"/>
      <c r="AJ128" s="184"/>
      <c r="AK128" s="119"/>
      <c r="AL128" s="58"/>
      <c r="AM128" s="58"/>
      <c r="AN128" s="58"/>
      <c r="AO128" s="148"/>
      <c r="AP128" s="58"/>
      <c r="AQ128" s="58"/>
      <c r="AR128" s="58"/>
      <c r="AS128" s="148"/>
      <c r="AT128" s="58"/>
      <c r="AU128" s="58"/>
      <c r="AV128" s="58"/>
    </row>
    <row r="129" spans="2:48" ht="15" customHeight="1">
      <c r="B129" s="57"/>
      <c r="C129" s="57"/>
      <c r="D129" s="57"/>
      <c r="E129" s="57"/>
      <c r="F129" s="58"/>
      <c r="G129" s="58"/>
      <c r="H129" s="17"/>
      <c r="I129" s="58"/>
      <c r="J129" s="58"/>
      <c r="K129" s="17"/>
      <c r="L129" s="17"/>
      <c r="M129" s="59"/>
      <c r="N129" s="57"/>
      <c r="O129" s="17"/>
      <c r="P129" s="160"/>
      <c r="Q129" s="182"/>
      <c r="R129" s="183"/>
      <c r="S129" s="148"/>
      <c r="T129" s="148"/>
      <c r="U129" s="148"/>
      <c r="V129" s="152"/>
      <c r="W129" s="153"/>
      <c r="X129" s="148"/>
      <c r="Y129" s="152"/>
      <c r="Z129" s="153"/>
      <c r="AA129" s="148"/>
      <c r="AB129" s="152"/>
      <c r="AC129" s="153"/>
      <c r="AD129" s="119"/>
      <c r="AE129" s="17"/>
      <c r="AF129" s="182"/>
      <c r="AG129" s="183"/>
      <c r="AH129" s="183"/>
      <c r="AI129" s="184"/>
      <c r="AJ129" s="184"/>
      <c r="AK129" s="119"/>
      <c r="AL129" s="58"/>
      <c r="AM129" s="58"/>
      <c r="AN129" s="58"/>
      <c r="AO129" s="148"/>
      <c r="AP129" s="58"/>
      <c r="AQ129" s="58"/>
      <c r="AR129" s="58"/>
      <c r="AS129" s="148"/>
      <c r="AT129" s="58"/>
      <c r="AU129" s="58"/>
      <c r="AV129" s="58"/>
    </row>
    <row r="130" spans="2:48" ht="15" customHeight="1">
      <c r="B130" s="57"/>
      <c r="C130" s="57"/>
      <c r="D130" s="57"/>
      <c r="E130" s="57"/>
      <c r="F130" s="58"/>
      <c r="G130" s="58"/>
      <c r="H130" s="17"/>
      <c r="I130" s="58"/>
      <c r="J130" s="58"/>
      <c r="K130" s="17"/>
      <c r="L130" s="17"/>
      <c r="M130" s="59"/>
      <c r="N130" s="57"/>
      <c r="O130" s="17"/>
      <c r="P130" s="160"/>
      <c r="Q130" s="183"/>
      <c r="R130" s="183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82"/>
      <c r="AG130" s="183"/>
      <c r="AH130" s="183"/>
      <c r="AI130" s="184"/>
      <c r="AJ130" s="184"/>
      <c r="AK130" s="119"/>
      <c r="AL130" s="58"/>
      <c r="AM130" s="58"/>
      <c r="AN130" s="58"/>
      <c r="AO130" s="148"/>
      <c r="AP130" s="58"/>
      <c r="AQ130" s="58"/>
      <c r="AR130" s="58"/>
      <c r="AS130" s="148"/>
      <c r="AT130" s="58"/>
      <c r="AU130" s="58"/>
      <c r="AV130" s="58"/>
    </row>
    <row r="131" spans="2:48" ht="15" customHeight="1">
      <c r="B131" s="57"/>
      <c r="C131" s="57"/>
      <c r="D131" s="57"/>
      <c r="E131" s="57"/>
      <c r="F131" s="58"/>
      <c r="G131" s="58"/>
      <c r="H131" s="17"/>
      <c r="I131" s="58"/>
      <c r="J131" s="58"/>
      <c r="K131" s="17"/>
      <c r="L131" s="17"/>
      <c r="M131" s="59"/>
      <c r="N131" s="57"/>
      <c r="O131" s="17"/>
      <c r="P131" s="160"/>
      <c r="Q131" s="183"/>
      <c r="R131" s="187"/>
      <c r="S131" s="119"/>
      <c r="T131" s="119"/>
      <c r="U131" s="58"/>
      <c r="V131" s="58"/>
      <c r="W131" s="58"/>
      <c r="X131" s="58"/>
      <c r="Y131" s="58"/>
      <c r="Z131" s="58"/>
      <c r="AA131" s="58"/>
      <c r="AB131" s="58"/>
      <c r="AC131" s="58"/>
      <c r="AD131" s="119"/>
      <c r="AE131" s="119"/>
      <c r="AF131" s="182"/>
      <c r="AG131" s="183"/>
      <c r="AH131" s="183"/>
      <c r="AI131" s="184"/>
      <c r="AJ131" s="184"/>
      <c r="AK131" s="119"/>
      <c r="AL131" s="58"/>
      <c r="AM131" s="58"/>
      <c r="AN131" s="58"/>
      <c r="AO131" s="148"/>
      <c r="AP131" s="58"/>
      <c r="AQ131" s="58"/>
      <c r="AR131" s="58"/>
      <c r="AS131" s="148"/>
      <c r="AT131" s="58"/>
      <c r="AU131" s="58"/>
      <c r="AV131" s="58"/>
    </row>
    <row r="132" spans="2:48" ht="15" customHeight="1">
      <c r="B132" s="57"/>
      <c r="C132" s="57"/>
      <c r="D132" s="57"/>
      <c r="E132" s="57"/>
      <c r="F132" s="58"/>
      <c r="G132" s="58"/>
      <c r="H132" s="17"/>
      <c r="I132" s="58"/>
      <c r="J132" s="58"/>
      <c r="K132" s="17"/>
      <c r="L132" s="17"/>
      <c r="M132" s="59"/>
      <c r="N132" s="57"/>
      <c r="O132" s="17"/>
      <c r="P132" s="160"/>
      <c r="Q132" s="182"/>
      <c r="R132" s="183"/>
      <c r="S132" s="148"/>
      <c r="T132" s="148"/>
      <c r="U132" s="58"/>
      <c r="V132" s="58"/>
      <c r="W132" s="58"/>
      <c r="X132" s="58"/>
      <c r="Y132" s="58"/>
      <c r="Z132" s="58"/>
      <c r="AA132" s="58"/>
      <c r="AB132" s="58"/>
      <c r="AC132" s="58"/>
      <c r="AD132" s="119"/>
      <c r="AE132" s="119"/>
      <c r="AF132" s="182"/>
      <c r="AG132" s="183"/>
      <c r="AH132" s="183"/>
      <c r="AI132" s="184"/>
      <c r="AJ132" s="184"/>
      <c r="AK132" s="119"/>
      <c r="AL132" s="58"/>
      <c r="AM132" s="58"/>
      <c r="AN132" s="58"/>
      <c r="AO132" s="148"/>
      <c r="AP132" s="58"/>
      <c r="AQ132" s="58"/>
      <c r="AR132" s="58"/>
      <c r="AS132" s="148"/>
      <c r="AT132" s="58"/>
      <c r="AU132" s="58"/>
      <c r="AV132" s="58"/>
    </row>
    <row r="133" spans="2:48" ht="15" customHeight="1">
      <c r="B133" s="57"/>
      <c r="C133" s="57"/>
      <c r="D133" s="57"/>
      <c r="E133" s="57"/>
      <c r="F133" s="58"/>
      <c r="G133" s="58"/>
      <c r="H133" s="17"/>
      <c r="I133" s="58"/>
      <c r="J133" s="58"/>
      <c r="K133" s="17"/>
      <c r="L133" s="17"/>
      <c r="M133" s="59"/>
      <c r="N133" s="57"/>
      <c r="O133" s="17"/>
      <c r="P133" s="160"/>
      <c r="Q133" s="187"/>
      <c r="R133" s="187"/>
      <c r="S133" s="119"/>
      <c r="T133" s="119"/>
      <c r="U133" s="119"/>
      <c r="V133" s="152"/>
      <c r="W133" s="153"/>
      <c r="X133" s="148"/>
      <c r="Y133" s="152"/>
      <c r="Z133" s="153"/>
      <c r="AA133" s="148"/>
      <c r="AB133" s="152"/>
      <c r="AC133" s="152"/>
      <c r="AD133" s="152"/>
      <c r="AE133" s="17"/>
      <c r="AF133" s="182"/>
      <c r="AG133" s="183"/>
      <c r="AH133" s="183"/>
      <c r="AI133" s="184"/>
      <c r="AJ133" s="184"/>
      <c r="AK133" s="119"/>
      <c r="AL133" s="58"/>
      <c r="AM133" s="58"/>
      <c r="AN133" s="58"/>
      <c r="AO133" s="148"/>
      <c r="AP133" s="58"/>
      <c r="AQ133" s="58"/>
      <c r="AR133" s="58"/>
      <c r="AS133" s="148"/>
      <c r="AT133" s="58"/>
      <c r="AU133" s="58"/>
      <c r="AV133" s="58"/>
    </row>
    <row r="134" spans="2:48" ht="15" customHeight="1">
      <c r="B134" s="57"/>
      <c r="C134" s="57"/>
      <c r="D134" s="57"/>
      <c r="E134" s="57"/>
      <c r="F134" s="58"/>
      <c r="G134" s="58"/>
      <c r="H134" s="17"/>
      <c r="I134" s="58"/>
      <c r="J134" s="58"/>
      <c r="K134" s="17"/>
      <c r="L134" s="17"/>
      <c r="M134" s="59"/>
      <c r="N134" s="57"/>
      <c r="O134" s="17"/>
      <c r="P134" s="160"/>
      <c r="Q134" s="183"/>
      <c r="R134" s="183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84"/>
      <c r="AF134" s="182"/>
      <c r="AG134" s="183"/>
      <c r="AH134" s="183"/>
      <c r="AI134" s="184"/>
      <c r="AJ134" s="184"/>
      <c r="AK134" s="119"/>
      <c r="AL134" s="58"/>
      <c r="AM134" s="58"/>
      <c r="AN134" s="58"/>
      <c r="AO134" s="148"/>
      <c r="AP134" s="58"/>
      <c r="AQ134" s="58"/>
      <c r="AR134" s="58"/>
      <c r="AS134" s="148"/>
      <c r="AT134" s="58"/>
      <c r="AU134" s="58"/>
      <c r="AV134" s="58"/>
    </row>
    <row r="135" spans="2:48" ht="15" customHeight="1">
      <c r="B135" s="57"/>
      <c r="C135" s="57"/>
      <c r="D135" s="57"/>
      <c r="E135" s="57"/>
      <c r="F135" s="58"/>
      <c r="G135" s="58"/>
      <c r="H135" s="17"/>
      <c r="I135" s="58"/>
      <c r="J135" s="58"/>
      <c r="K135" s="17"/>
      <c r="L135" s="17"/>
      <c r="M135" s="59"/>
      <c r="N135" s="57"/>
      <c r="O135" s="17"/>
      <c r="P135" s="160"/>
      <c r="Q135" s="183"/>
      <c r="R135" s="187"/>
      <c r="S135" s="119"/>
      <c r="T135" s="119"/>
      <c r="U135" s="58"/>
      <c r="V135" s="58"/>
      <c r="W135" s="58"/>
      <c r="X135" s="58"/>
      <c r="Y135" s="58"/>
      <c r="Z135" s="58"/>
      <c r="AA135" s="58"/>
      <c r="AB135" s="58"/>
      <c r="AC135" s="58"/>
      <c r="AD135" s="119"/>
      <c r="AE135" s="189"/>
      <c r="AF135" s="182"/>
      <c r="AG135" s="183"/>
      <c r="AH135" s="183"/>
      <c r="AI135" s="184"/>
      <c r="AJ135" s="184"/>
      <c r="AK135" s="119"/>
      <c r="AL135" s="58"/>
      <c r="AM135" s="58"/>
      <c r="AN135" s="58"/>
      <c r="AO135" s="148"/>
      <c r="AP135" s="58"/>
      <c r="AQ135" s="58"/>
      <c r="AR135" s="58"/>
      <c r="AS135" s="148"/>
      <c r="AT135" s="58"/>
      <c r="AU135" s="58"/>
      <c r="AV135" s="58"/>
    </row>
    <row r="136" spans="2:48" ht="15" customHeight="1">
      <c r="B136" s="57"/>
      <c r="C136" s="57"/>
      <c r="D136" s="57"/>
      <c r="E136" s="57"/>
      <c r="F136" s="58"/>
      <c r="G136" s="58"/>
      <c r="H136" s="17"/>
      <c r="I136" s="58"/>
      <c r="J136" s="58"/>
      <c r="K136" s="17"/>
      <c r="L136" s="17"/>
      <c r="M136" s="59"/>
      <c r="N136" s="57"/>
      <c r="O136" s="17"/>
      <c r="P136" s="160"/>
      <c r="Q136" s="182"/>
      <c r="R136" s="183"/>
      <c r="S136" s="119"/>
      <c r="T136" s="119"/>
      <c r="U136" s="58"/>
      <c r="V136" s="58"/>
      <c r="W136" s="58"/>
      <c r="X136" s="58"/>
      <c r="Y136" s="58"/>
      <c r="Z136" s="58"/>
      <c r="AA136" s="58"/>
      <c r="AB136" s="58"/>
      <c r="AC136" s="58"/>
      <c r="AD136" s="119"/>
      <c r="AE136" s="189"/>
      <c r="AF136" s="182"/>
      <c r="AG136" s="183"/>
      <c r="AH136" s="183"/>
      <c r="AI136" s="184"/>
      <c r="AJ136" s="184"/>
      <c r="AK136" s="119"/>
      <c r="AL136" s="58"/>
      <c r="AM136" s="58"/>
      <c r="AN136" s="58"/>
      <c r="AO136" s="148"/>
      <c r="AP136" s="58"/>
      <c r="AQ136" s="58"/>
      <c r="AR136" s="58"/>
      <c r="AS136" s="148"/>
      <c r="AT136" s="58"/>
      <c r="AU136" s="58"/>
      <c r="AV136" s="58"/>
    </row>
    <row r="137" spans="2:48" ht="15" customHeight="1">
      <c r="B137" s="57"/>
      <c r="C137" s="57"/>
      <c r="D137" s="57"/>
      <c r="E137" s="57"/>
      <c r="F137" s="58"/>
      <c r="G137" s="58"/>
      <c r="H137" s="17"/>
      <c r="I137" s="58"/>
      <c r="J137" s="58"/>
      <c r="K137" s="17"/>
      <c r="L137" s="17"/>
      <c r="M137" s="59"/>
      <c r="N137" s="57"/>
      <c r="O137" s="17"/>
      <c r="P137" s="160"/>
      <c r="Q137" s="182"/>
      <c r="R137" s="183"/>
      <c r="S137" s="119"/>
      <c r="T137" s="119"/>
      <c r="U137" s="148"/>
      <c r="V137" s="152"/>
      <c r="W137" s="153"/>
      <c r="X137" s="148"/>
      <c r="Y137" s="152"/>
      <c r="Z137" s="153"/>
      <c r="AA137" s="148"/>
      <c r="AB137" s="152"/>
      <c r="AC137" s="153"/>
      <c r="AD137" s="119"/>
      <c r="AE137" s="189"/>
      <c r="AF137" s="182"/>
      <c r="AG137" s="183"/>
      <c r="AH137" s="183"/>
      <c r="AI137" s="184"/>
      <c r="AJ137" s="184"/>
      <c r="AK137" s="119"/>
      <c r="AL137" s="58"/>
      <c r="AM137" s="58"/>
      <c r="AN137" s="58"/>
      <c r="AO137" s="148"/>
      <c r="AP137" s="58"/>
      <c r="AQ137" s="58"/>
      <c r="AR137" s="58"/>
      <c r="AS137" s="148"/>
      <c r="AT137" s="58"/>
      <c r="AU137" s="58"/>
      <c r="AV137" s="58"/>
    </row>
    <row r="138" spans="2:48" ht="15" customHeight="1">
      <c r="B138" s="57"/>
      <c r="C138" s="57"/>
      <c r="D138" s="57"/>
      <c r="E138" s="57"/>
      <c r="F138" s="58"/>
      <c r="G138" s="58"/>
      <c r="H138" s="17"/>
      <c r="I138" s="58"/>
      <c r="J138" s="58"/>
      <c r="K138" s="17"/>
      <c r="L138" s="17"/>
      <c r="M138" s="59"/>
      <c r="N138" s="57"/>
      <c r="O138" s="17"/>
      <c r="P138" s="160"/>
      <c r="Q138" s="183"/>
      <c r="R138" s="183"/>
      <c r="S138" s="148"/>
      <c r="T138" s="148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82"/>
      <c r="AG138" s="183"/>
      <c r="AH138" s="183"/>
      <c r="AI138" s="184"/>
      <c r="AJ138" s="184"/>
      <c r="AK138" s="119"/>
      <c r="AL138" s="58"/>
      <c r="AM138" s="58"/>
      <c r="AN138" s="58"/>
      <c r="AO138" s="148"/>
      <c r="AP138" s="58"/>
      <c r="AQ138" s="58"/>
      <c r="AR138" s="58"/>
      <c r="AS138" s="148"/>
      <c r="AT138" s="58"/>
      <c r="AU138" s="58"/>
      <c r="AV138" s="58"/>
    </row>
    <row r="139" spans="2:48" ht="15" customHeight="1">
      <c r="B139" s="57"/>
      <c r="C139" s="57"/>
      <c r="D139" s="57"/>
      <c r="E139" s="57"/>
      <c r="F139" s="58"/>
      <c r="G139" s="58"/>
      <c r="H139" s="17"/>
      <c r="I139" s="58"/>
      <c r="J139" s="58"/>
      <c r="K139" s="17"/>
      <c r="L139" s="17"/>
      <c r="M139" s="59"/>
      <c r="N139" s="57"/>
      <c r="O139" s="17"/>
      <c r="P139" s="160"/>
      <c r="Q139" s="183"/>
      <c r="R139" s="187"/>
      <c r="S139" s="148"/>
      <c r="T139" s="148"/>
      <c r="U139" s="58"/>
      <c r="V139" s="58"/>
      <c r="W139" s="58"/>
      <c r="X139" s="58"/>
      <c r="Y139" s="58"/>
      <c r="Z139" s="58"/>
      <c r="AA139" s="58"/>
      <c r="AB139" s="58"/>
      <c r="AC139" s="58"/>
      <c r="AD139" s="119"/>
      <c r="AE139" s="119"/>
      <c r="AF139" s="182"/>
      <c r="AG139" s="183"/>
      <c r="AH139" s="183"/>
      <c r="AI139" s="184"/>
      <c r="AJ139" s="184"/>
      <c r="AK139" s="119"/>
      <c r="AL139" s="58"/>
      <c r="AM139" s="58"/>
      <c r="AN139" s="58"/>
      <c r="AO139" s="148"/>
      <c r="AP139" s="58"/>
      <c r="AQ139" s="58"/>
      <c r="AR139" s="58"/>
      <c r="AS139" s="148"/>
      <c r="AT139" s="58"/>
      <c r="AU139" s="58"/>
      <c r="AV139" s="58"/>
    </row>
    <row r="140" spans="2:48" ht="15" customHeight="1">
      <c r="B140" s="57"/>
      <c r="C140" s="57"/>
      <c r="D140" s="57"/>
      <c r="E140" s="57"/>
      <c r="F140" s="58"/>
      <c r="G140" s="58"/>
      <c r="H140" s="17"/>
      <c r="I140" s="58"/>
      <c r="J140" s="58"/>
      <c r="K140" s="17"/>
      <c r="L140" s="17"/>
      <c r="M140" s="59"/>
      <c r="N140" s="57"/>
      <c r="O140" s="17"/>
      <c r="P140" s="160"/>
      <c r="Q140" s="182"/>
      <c r="R140" s="183"/>
      <c r="S140" s="119"/>
      <c r="T140" s="119"/>
      <c r="U140" s="58"/>
      <c r="V140" s="58"/>
      <c r="W140" s="58"/>
      <c r="X140" s="58"/>
      <c r="Y140" s="58"/>
      <c r="Z140" s="58"/>
      <c r="AA140" s="58"/>
      <c r="AB140" s="58"/>
      <c r="AC140" s="58"/>
      <c r="AD140" s="119"/>
      <c r="AE140" s="119"/>
      <c r="AF140" s="182"/>
      <c r="AG140" s="183"/>
      <c r="AH140" s="183"/>
      <c r="AI140" s="184"/>
      <c r="AJ140" s="184"/>
      <c r="AK140" s="119"/>
      <c r="AL140" s="58"/>
      <c r="AM140" s="58"/>
      <c r="AN140" s="58"/>
      <c r="AO140" s="148"/>
      <c r="AP140" s="58"/>
      <c r="AQ140" s="58"/>
      <c r="AR140" s="58"/>
      <c r="AS140" s="148"/>
      <c r="AT140" s="58"/>
      <c r="AU140" s="58"/>
      <c r="AV140" s="58"/>
    </row>
    <row r="141" spans="2:48" ht="15" customHeight="1">
      <c r="B141" s="57"/>
      <c r="C141" s="57"/>
      <c r="D141" s="57"/>
      <c r="E141" s="57"/>
      <c r="F141" s="58"/>
      <c r="G141" s="58"/>
      <c r="H141" s="17"/>
      <c r="I141" s="58"/>
      <c r="J141" s="58"/>
      <c r="K141" s="17"/>
      <c r="L141" s="17"/>
      <c r="M141" s="59"/>
      <c r="N141" s="57"/>
      <c r="O141" s="17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60"/>
      <c r="AG141" s="160"/>
      <c r="AH141" s="160"/>
      <c r="AI141" s="185"/>
      <c r="AJ141" s="185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</row>
    <row r="142" spans="2:48" ht="15" customHeight="1">
      <c r="B142" s="57"/>
      <c r="C142" s="57"/>
      <c r="D142" s="57"/>
      <c r="E142" s="57"/>
      <c r="F142" s="58"/>
      <c r="G142" s="58"/>
      <c r="H142" s="17"/>
      <c r="I142" s="58"/>
      <c r="J142" s="58"/>
      <c r="K142" s="17"/>
      <c r="L142" s="17"/>
      <c r="M142" s="59"/>
      <c r="N142" s="57"/>
      <c r="O142" s="17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60"/>
      <c r="AG142" s="160"/>
      <c r="AH142" s="160"/>
      <c r="AI142" s="185"/>
      <c r="AJ142" s="185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</row>
    <row r="143" spans="2:31" ht="15" customHeight="1">
      <c r="B143" s="57"/>
      <c r="C143" s="57"/>
      <c r="D143" s="57"/>
      <c r="E143" s="57"/>
      <c r="F143" s="58"/>
      <c r="G143" s="58"/>
      <c r="H143" s="17"/>
      <c r="I143" s="58"/>
      <c r="J143" s="58"/>
      <c r="K143" s="17"/>
      <c r="L143" s="17"/>
      <c r="M143" s="59"/>
      <c r="N143" s="57"/>
      <c r="O143" s="17"/>
      <c r="P143" s="106"/>
      <c r="Q143" s="186"/>
      <c r="R143" s="186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48" ht="15" customHeight="1">
      <c r="B144" s="57"/>
      <c r="C144" s="57"/>
      <c r="D144" s="57"/>
      <c r="E144" s="57"/>
      <c r="F144" s="58"/>
      <c r="G144" s="58"/>
      <c r="H144" s="17"/>
      <c r="I144" s="58"/>
      <c r="J144" s="58"/>
      <c r="K144" s="17"/>
      <c r="L144" s="17"/>
      <c r="M144" s="59"/>
      <c r="N144" s="57"/>
      <c r="O144" s="17"/>
      <c r="P144" s="119"/>
      <c r="Q144" s="235"/>
      <c r="R144" s="235"/>
      <c r="S144" s="119"/>
      <c r="T144" s="119"/>
      <c r="U144" s="17"/>
      <c r="V144" s="17"/>
      <c r="W144" s="17"/>
      <c r="X144" s="17"/>
      <c r="Y144" s="17"/>
      <c r="Z144" s="17"/>
      <c r="AA144" s="17"/>
      <c r="AB144" s="17"/>
      <c r="AC144" s="17"/>
      <c r="AD144" s="119"/>
      <c r="AE144" s="17"/>
      <c r="AF144" s="184"/>
      <c r="AG144" s="184"/>
      <c r="AH144" s="184"/>
      <c r="AI144" s="184"/>
      <c r="AJ144" s="184"/>
      <c r="AK144" s="119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2:48" ht="15" customHeight="1">
      <c r="B145" s="57"/>
      <c r="C145" s="57"/>
      <c r="D145" s="57"/>
      <c r="E145" s="57"/>
      <c r="F145" s="58"/>
      <c r="G145" s="58"/>
      <c r="H145" s="17"/>
      <c r="I145" s="58"/>
      <c r="J145" s="58"/>
      <c r="K145" s="17"/>
      <c r="L145" s="17"/>
      <c r="M145" s="59"/>
      <c r="N145" s="57"/>
      <c r="O145" s="17"/>
      <c r="P145" s="119"/>
      <c r="Q145" s="183"/>
      <c r="R145" s="187"/>
      <c r="S145" s="119"/>
      <c r="T145" s="119"/>
      <c r="U145" s="58"/>
      <c r="V145" s="58"/>
      <c r="W145" s="58"/>
      <c r="X145" s="58"/>
      <c r="Y145" s="58"/>
      <c r="Z145" s="58"/>
      <c r="AA145" s="58"/>
      <c r="AB145" s="58"/>
      <c r="AC145" s="58"/>
      <c r="AD145" s="119"/>
      <c r="AE145" s="17"/>
      <c r="AF145" s="188"/>
      <c r="AG145" s="119"/>
      <c r="AH145" s="119"/>
      <c r="AI145" s="118"/>
      <c r="AJ145" s="118"/>
      <c r="AK145" s="119"/>
      <c r="AL145" s="58"/>
      <c r="AM145" s="58"/>
      <c r="AN145" s="58"/>
      <c r="AO145" s="119"/>
      <c r="AP145" s="58"/>
      <c r="AQ145" s="58"/>
      <c r="AR145" s="58"/>
      <c r="AS145" s="119"/>
      <c r="AT145" s="58"/>
      <c r="AU145" s="58"/>
      <c r="AV145" s="58"/>
    </row>
    <row r="146" spans="2:48" ht="15" customHeight="1">
      <c r="B146" s="57"/>
      <c r="C146" s="57"/>
      <c r="D146" s="57"/>
      <c r="E146" s="57"/>
      <c r="F146" s="58"/>
      <c r="G146" s="58"/>
      <c r="H146" s="17"/>
      <c r="I146" s="58"/>
      <c r="J146" s="58"/>
      <c r="K146" s="17"/>
      <c r="L146" s="17"/>
      <c r="M146" s="59"/>
      <c r="N146" s="57"/>
      <c r="O146" s="17"/>
      <c r="P146" s="119"/>
      <c r="Q146" s="182"/>
      <c r="R146" s="183"/>
      <c r="S146" s="148"/>
      <c r="T146" s="148"/>
      <c r="U146" s="58"/>
      <c r="V146" s="58"/>
      <c r="W146" s="58"/>
      <c r="X146" s="58"/>
      <c r="Y146" s="58"/>
      <c r="Z146" s="58"/>
      <c r="AA146" s="58"/>
      <c r="AB146" s="58"/>
      <c r="AC146" s="58"/>
      <c r="AD146" s="119"/>
      <c r="AE146" s="17"/>
      <c r="AF146" s="182"/>
      <c r="AG146" s="183"/>
      <c r="AH146" s="183"/>
      <c r="AI146" s="184"/>
      <c r="AJ146" s="184"/>
      <c r="AK146" s="148"/>
      <c r="AL146" s="58"/>
      <c r="AM146" s="58"/>
      <c r="AN146" s="58"/>
      <c r="AO146" s="148"/>
      <c r="AP146" s="58"/>
      <c r="AQ146" s="58"/>
      <c r="AR146" s="58"/>
      <c r="AS146" s="148"/>
      <c r="AT146" s="58"/>
      <c r="AU146" s="58"/>
      <c r="AV146" s="58"/>
    </row>
    <row r="147" spans="2:48" ht="15" customHeight="1">
      <c r="B147" s="57"/>
      <c r="C147" s="57"/>
      <c r="D147" s="57"/>
      <c r="E147" s="57"/>
      <c r="F147" s="58"/>
      <c r="G147" s="58"/>
      <c r="H147" s="17"/>
      <c r="I147" s="58"/>
      <c r="J147" s="58"/>
      <c r="K147" s="17"/>
      <c r="L147" s="17"/>
      <c r="M147" s="59"/>
      <c r="N147" s="57"/>
      <c r="O147" s="17"/>
      <c r="P147" s="119"/>
      <c r="Q147" s="182"/>
      <c r="R147" s="183"/>
      <c r="S147" s="148"/>
      <c r="T147" s="148"/>
      <c r="U147" s="148"/>
      <c r="V147" s="152"/>
      <c r="W147" s="153"/>
      <c r="X147" s="148"/>
      <c r="Y147" s="152"/>
      <c r="Z147" s="153"/>
      <c r="AA147" s="148"/>
      <c r="AB147" s="152"/>
      <c r="AC147" s="153"/>
      <c r="AD147" s="119"/>
      <c r="AE147" s="17"/>
      <c r="AF147" s="182"/>
      <c r="AG147" s="183"/>
      <c r="AH147" s="183"/>
      <c r="AI147" s="184"/>
      <c r="AJ147" s="184"/>
      <c r="AK147" s="148"/>
      <c r="AL147" s="148"/>
      <c r="AM147" s="152"/>
      <c r="AN147" s="153"/>
      <c r="AO147" s="148"/>
      <c r="AP147" s="148"/>
      <c r="AQ147" s="152"/>
      <c r="AR147" s="153"/>
      <c r="AS147" s="148"/>
      <c r="AT147" s="148"/>
      <c r="AU147" s="152"/>
      <c r="AV147" s="153"/>
    </row>
    <row r="148" spans="2:48" ht="15" customHeight="1">
      <c r="B148" s="57"/>
      <c r="C148" s="57"/>
      <c r="D148" s="57"/>
      <c r="E148" s="57"/>
      <c r="F148" s="58"/>
      <c r="G148" s="58"/>
      <c r="H148" s="17"/>
      <c r="I148" s="58"/>
      <c r="J148" s="58"/>
      <c r="K148" s="17"/>
      <c r="L148" s="17"/>
      <c r="M148" s="59"/>
      <c r="N148" s="57"/>
      <c r="O148" s="17"/>
      <c r="P148" s="119"/>
      <c r="Q148" s="235"/>
      <c r="R148" s="235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7"/>
      <c r="AF148" s="184"/>
      <c r="AG148" s="184"/>
      <c r="AH148" s="184"/>
      <c r="AI148" s="184"/>
      <c r="AJ148" s="184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</row>
    <row r="149" spans="2:48" ht="15" customHeight="1">
      <c r="B149" s="57"/>
      <c r="C149" s="57"/>
      <c r="D149" s="57"/>
      <c r="E149" s="57"/>
      <c r="F149" s="58"/>
      <c r="G149" s="58"/>
      <c r="H149" s="17"/>
      <c r="I149" s="58"/>
      <c r="J149" s="58"/>
      <c r="K149" s="17"/>
      <c r="L149" s="17"/>
      <c r="M149" s="59"/>
      <c r="N149" s="57"/>
      <c r="O149" s="17"/>
      <c r="P149" s="119"/>
      <c r="Q149" s="183"/>
      <c r="R149" s="187"/>
      <c r="S149" s="119"/>
      <c r="T149" s="119"/>
      <c r="U149" s="58"/>
      <c r="V149" s="58"/>
      <c r="W149" s="58"/>
      <c r="X149" s="58"/>
      <c r="Y149" s="58"/>
      <c r="Z149" s="58"/>
      <c r="AA149" s="58"/>
      <c r="AB149" s="58"/>
      <c r="AC149" s="58"/>
      <c r="AD149" s="119"/>
      <c r="AE149" s="17"/>
      <c r="AF149" s="188"/>
      <c r="AG149" s="119"/>
      <c r="AH149" s="119"/>
      <c r="AI149" s="118"/>
      <c r="AJ149" s="118"/>
      <c r="AK149" s="119"/>
      <c r="AL149" s="58"/>
      <c r="AM149" s="58"/>
      <c r="AN149" s="58"/>
      <c r="AO149" s="119"/>
      <c r="AP149" s="58"/>
      <c r="AQ149" s="58"/>
      <c r="AR149" s="58"/>
      <c r="AS149" s="119"/>
      <c r="AT149" s="58"/>
      <c r="AU149" s="58"/>
      <c r="AV149" s="58"/>
    </row>
    <row r="150" spans="2:48" ht="15" customHeight="1">
      <c r="B150" s="57"/>
      <c r="C150" s="57"/>
      <c r="D150" s="57"/>
      <c r="E150" s="57"/>
      <c r="F150" s="58"/>
      <c r="G150" s="58"/>
      <c r="H150" s="17"/>
      <c r="I150" s="58"/>
      <c r="J150" s="58"/>
      <c r="K150" s="17"/>
      <c r="L150" s="17"/>
      <c r="M150" s="59"/>
      <c r="N150" s="57"/>
      <c r="O150" s="17"/>
      <c r="P150" s="119"/>
      <c r="Q150" s="182"/>
      <c r="R150" s="183"/>
      <c r="S150" s="148"/>
      <c r="T150" s="148"/>
      <c r="U150" s="58"/>
      <c r="V150" s="58"/>
      <c r="W150" s="58"/>
      <c r="X150" s="58"/>
      <c r="Y150" s="58"/>
      <c r="Z150" s="58"/>
      <c r="AA150" s="58"/>
      <c r="AB150" s="58"/>
      <c r="AC150" s="58"/>
      <c r="AD150" s="119"/>
      <c r="AE150" s="17"/>
      <c r="AF150" s="182"/>
      <c r="AG150" s="183"/>
      <c r="AH150" s="183"/>
      <c r="AI150" s="184"/>
      <c r="AJ150" s="184"/>
      <c r="AK150" s="148"/>
      <c r="AL150" s="58"/>
      <c r="AM150" s="58"/>
      <c r="AN150" s="58"/>
      <c r="AO150" s="148"/>
      <c r="AP150" s="58"/>
      <c r="AQ150" s="58"/>
      <c r="AR150" s="58"/>
      <c r="AS150" s="148"/>
      <c r="AT150" s="58"/>
      <c r="AU150" s="58"/>
      <c r="AV150" s="58"/>
    </row>
    <row r="151" spans="2:48" ht="15" customHeight="1">
      <c r="B151" s="57"/>
      <c r="C151" s="57"/>
      <c r="D151" s="57"/>
      <c r="E151" s="57"/>
      <c r="F151" s="58"/>
      <c r="G151" s="58"/>
      <c r="H151" s="17"/>
      <c r="I151" s="58"/>
      <c r="J151" s="58"/>
      <c r="K151" s="17"/>
      <c r="L151" s="17"/>
      <c r="M151" s="59"/>
      <c r="N151" s="57"/>
      <c r="O151" s="17"/>
      <c r="P151" s="119"/>
      <c r="Q151" s="182"/>
      <c r="R151" s="183"/>
      <c r="S151" s="148"/>
      <c r="T151" s="148"/>
      <c r="U151" s="148"/>
      <c r="V151" s="152"/>
      <c r="W151" s="153"/>
      <c r="X151" s="148"/>
      <c r="Y151" s="152"/>
      <c r="Z151" s="153"/>
      <c r="AA151" s="148"/>
      <c r="AB151" s="152"/>
      <c r="AC151" s="153"/>
      <c r="AD151" s="119"/>
      <c r="AE151" s="17"/>
      <c r="AF151" s="119"/>
      <c r="AG151" s="119"/>
      <c r="AH151" s="119"/>
      <c r="AI151" s="118"/>
      <c r="AJ151" s="118"/>
      <c r="AK151" s="119"/>
      <c r="AL151" s="119"/>
      <c r="AM151" s="152"/>
      <c r="AN151" s="153"/>
      <c r="AO151" s="148"/>
      <c r="AP151" s="148"/>
      <c r="AQ151" s="152"/>
      <c r="AR151" s="153"/>
      <c r="AS151" s="148"/>
      <c r="AT151" s="148"/>
      <c r="AU151" s="152"/>
      <c r="AV151" s="152"/>
    </row>
    <row r="152" spans="2:48" ht="15" customHeight="1">
      <c r="B152" s="57"/>
      <c r="C152" s="57"/>
      <c r="D152" s="57"/>
      <c r="E152" s="57"/>
      <c r="F152" s="58"/>
      <c r="G152" s="58"/>
      <c r="H152" s="17"/>
      <c r="I152" s="58"/>
      <c r="J152" s="58"/>
      <c r="K152" s="17"/>
      <c r="L152" s="17"/>
      <c r="M152" s="59"/>
      <c r="N152" s="57"/>
      <c r="O152" s="17"/>
      <c r="P152" s="119"/>
      <c r="Q152" s="235"/>
      <c r="R152" s="235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7"/>
      <c r="AF152" s="184"/>
      <c r="AG152" s="184"/>
      <c r="AH152" s="184"/>
      <c r="AI152" s="184"/>
      <c r="AJ152" s="184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</row>
    <row r="153" spans="2:48" ht="15" customHeight="1">
      <c r="B153" s="57"/>
      <c r="C153" s="57"/>
      <c r="D153" s="57"/>
      <c r="E153" s="57"/>
      <c r="F153" s="58"/>
      <c r="G153" s="58"/>
      <c r="H153" s="17"/>
      <c r="I153" s="58"/>
      <c r="J153" s="58"/>
      <c r="K153" s="17"/>
      <c r="L153" s="17"/>
      <c r="M153" s="59"/>
      <c r="N153" s="57"/>
      <c r="O153" s="17"/>
      <c r="P153" s="119"/>
      <c r="Q153" s="183"/>
      <c r="R153" s="187"/>
      <c r="S153" s="119"/>
      <c r="T153" s="119"/>
      <c r="U153" s="58"/>
      <c r="V153" s="58"/>
      <c r="W153" s="58"/>
      <c r="X153" s="58"/>
      <c r="Y153" s="58"/>
      <c r="Z153" s="58"/>
      <c r="AA153" s="58"/>
      <c r="AB153" s="58"/>
      <c r="AC153" s="58"/>
      <c r="AD153" s="119"/>
      <c r="AE153" s="17"/>
      <c r="AF153" s="188"/>
      <c r="AG153" s="119"/>
      <c r="AH153" s="119"/>
      <c r="AI153" s="118"/>
      <c r="AJ153" s="118"/>
      <c r="AK153" s="119"/>
      <c r="AL153" s="58"/>
      <c r="AM153" s="58"/>
      <c r="AN153" s="58"/>
      <c r="AO153" s="119"/>
      <c r="AP153" s="58"/>
      <c r="AQ153" s="58"/>
      <c r="AR153" s="58"/>
      <c r="AS153" s="119"/>
      <c r="AT153" s="58"/>
      <c r="AU153" s="58"/>
      <c r="AV153" s="58"/>
    </row>
    <row r="154" spans="2:48" ht="15" customHeight="1">
      <c r="B154" s="57"/>
      <c r="C154" s="57"/>
      <c r="D154" s="57"/>
      <c r="E154" s="57"/>
      <c r="F154" s="58"/>
      <c r="G154" s="58"/>
      <c r="H154" s="17"/>
      <c r="I154" s="58"/>
      <c r="J154" s="58"/>
      <c r="K154" s="17"/>
      <c r="L154" s="17"/>
      <c r="M154" s="59"/>
      <c r="N154" s="57"/>
      <c r="O154" s="17"/>
      <c r="P154" s="119"/>
      <c r="Q154" s="182"/>
      <c r="R154" s="183"/>
      <c r="S154" s="148"/>
      <c r="T154" s="148"/>
      <c r="U154" s="58"/>
      <c r="V154" s="58"/>
      <c r="W154" s="58"/>
      <c r="X154" s="58"/>
      <c r="Y154" s="58"/>
      <c r="Z154" s="58"/>
      <c r="AA154" s="58"/>
      <c r="AB154" s="58"/>
      <c r="AC154" s="58"/>
      <c r="AD154" s="119"/>
      <c r="AE154" s="17"/>
      <c r="AF154" s="182"/>
      <c r="AG154" s="183"/>
      <c r="AH154" s="183"/>
      <c r="AI154" s="184"/>
      <c r="AJ154" s="184"/>
      <c r="AK154" s="119"/>
      <c r="AL154" s="58"/>
      <c r="AM154" s="58"/>
      <c r="AN154" s="58"/>
      <c r="AO154" s="148"/>
      <c r="AP154" s="58"/>
      <c r="AQ154" s="58"/>
      <c r="AR154" s="58"/>
      <c r="AS154" s="148"/>
      <c r="AT154" s="58"/>
      <c r="AU154" s="58"/>
      <c r="AV154" s="58"/>
    </row>
    <row r="155" spans="2:48" ht="15" customHeight="1">
      <c r="B155" s="57"/>
      <c r="C155" s="57"/>
      <c r="D155" s="57"/>
      <c r="E155" s="57"/>
      <c r="F155" s="58"/>
      <c r="G155" s="58"/>
      <c r="H155" s="17"/>
      <c r="I155" s="58"/>
      <c r="J155" s="58"/>
      <c r="K155" s="17"/>
      <c r="L155" s="17"/>
      <c r="M155" s="59"/>
      <c r="N155" s="57"/>
      <c r="O155" s="17"/>
      <c r="P155" s="119"/>
      <c r="Q155" s="187"/>
      <c r="R155" s="187"/>
      <c r="S155" s="119"/>
      <c r="T155" s="119"/>
      <c r="U155" s="148"/>
      <c r="V155" s="152"/>
      <c r="W155" s="153"/>
      <c r="X155" s="148"/>
      <c r="Y155" s="152"/>
      <c r="Z155" s="153"/>
      <c r="AA155" s="148"/>
      <c r="AB155" s="152"/>
      <c r="AC155" s="153"/>
      <c r="AD155" s="119"/>
      <c r="AE155" s="17"/>
      <c r="AF155" s="182"/>
      <c r="AG155" s="183"/>
      <c r="AH155" s="183"/>
      <c r="AI155" s="184"/>
      <c r="AJ155" s="184"/>
      <c r="AK155" s="119"/>
      <c r="AL155" s="148"/>
      <c r="AM155" s="152"/>
      <c r="AN155" s="153"/>
      <c r="AO155" s="119"/>
      <c r="AP155" s="148"/>
      <c r="AQ155" s="152"/>
      <c r="AR155" s="153"/>
      <c r="AS155" s="119"/>
      <c r="AT155" s="148"/>
      <c r="AU155" s="152"/>
      <c r="AV155" s="153"/>
    </row>
    <row r="156" spans="2:48" ht="15" customHeight="1">
      <c r="B156" s="57"/>
      <c r="C156" s="57"/>
      <c r="D156" s="57"/>
      <c r="E156" s="57"/>
      <c r="F156" s="58"/>
      <c r="G156" s="58"/>
      <c r="H156" s="17"/>
      <c r="I156" s="58"/>
      <c r="J156" s="58"/>
      <c r="K156" s="17"/>
      <c r="L156" s="17"/>
      <c r="M156" s="59"/>
      <c r="N156" s="57"/>
      <c r="O156" s="17"/>
      <c r="P156" s="119"/>
      <c r="Q156" s="235"/>
      <c r="R156" s="235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7"/>
      <c r="AF156" s="184"/>
      <c r="AG156" s="184"/>
      <c r="AH156" s="184"/>
      <c r="AI156" s="184"/>
      <c r="AJ156" s="184"/>
      <c r="AK156" s="148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</row>
    <row r="157" spans="2:48" ht="15" customHeight="1">
      <c r="B157" s="57"/>
      <c r="C157" s="57"/>
      <c r="D157" s="57"/>
      <c r="E157" s="57"/>
      <c r="F157" s="58"/>
      <c r="G157" s="58"/>
      <c r="H157" s="17"/>
      <c r="I157" s="58"/>
      <c r="J157" s="58"/>
      <c r="K157" s="17"/>
      <c r="L157" s="17"/>
      <c r="M157" s="59"/>
      <c r="N157" s="57"/>
      <c r="O157" s="17"/>
      <c r="P157" s="119"/>
      <c r="Q157" s="183"/>
      <c r="R157" s="187"/>
      <c r="S157" s="119"/>
      <c r="T157" s="119"/>
      <c r="U157" s="58"/>
      <c r="V157" s="58"/>
      <c r="W157" s="58"/>
      <c r="X157" s="58"/>
      <c r="Y157" s="58"/>
      <c r="Z157" s="58"/>
      <c r="AA157" s="58"/>
      <c r="AB157" s="58"/>
      <c r="AC157" s="58"/>
      <c r="AD157" s="119"/>
      <c r="AE157" s="17"/>
      <c r="AF157" s="188"/>
      <c r="AG157" s="119"/>
      <c r="AH157" s="119"/>
      <c r="AI157" s="118"/>
      <c r="AJ157" s="118"/>
      <c r="AK157" s="148"/>
      <c r="AL157" s="58"/>
      <c r="AM157" s="58"/>
      <c r="AN157" s="58"/>
      <c r="AO157" s="119"/>
      <c r="AP157" s="58"/>
      <c r="AQ157" s="58"/>
      <c r="AR157" s="58"/>
      <c r="AS157" s="119"/>
      <c r="AT157" s="58"/>
      <c r="AU157" s="58"/>
      <c r="AV157" s="58"/>
    </row>
    <row r="158" spans="2:48" ht="15" customHeight="1">
      <c r="B158" s="57"/>
      <c r="C158" s="57"/>
      <c r="D158" s="57"/>
      <c r="E158" s="57"/>
      <c r="F158" s="58"/>
      <c r="G158" s="58"/>
      <c r="H158" s="17"/>
      <c r="I158" s="58"/>
      <c r="J158" s="58"/>
      <c r="K158" s="17"/>
      <c r="L158" s="17"/>
      <c r="M158" s="59"/>
      <c r="N158" s="57"/>
      <c r="O158" s="17"/>
      <c r="P158" s="119"/>
      <c r="Q158" s="182"/>
      <c r="R158" s="183"/>
      <c r="S158" s="148"/>
      <c r="T158" s="148"/>
      <c r="U158" s="58"/>
      <c r="V158" s="58"/>
      <c r="W158" s="58"/>
      <c r="X158" s="58"/>
      <c r="Y158" s="58"/>
      <c r="Z158" s="58"/>
      <c r="AA158" s="58"/>
      <c r="AB158" s="58"/>
      <c r="AC158" s="58"/>
      <c r="AD158" s="119"/>
      <c r="AE158" s="17"/>
      <c r="AF158" s="182"/>
      <c r="AG158" s="183"/>
      <c r="AH158" s="183"/>
      <c r="AI158" s="184"/>
      <c r="AJ158" s="184"/>
      <c r="AK158" s="119"/>
      <c r="AL158" s="58"/>
      <c r="AM158" s="58"/>
      <c r="AN158" s="58"/>
      <c r="AO158" s="148"/>
      <c r="AP158" s="58"/>
      <c r="AQ158" s="58"/>
      <c r="AR158" s="58"/>
      <c r="AS158" s="148"/>
      <c r="AT158" s="58"/>
      <c r="AU158" s="58"/>
      <c r="AV158" s="58"/>
    </row>
    <row r="159" spans="2:48" ht="15" customHeight="1">
      <c r="B159" s="57"/>
      <c r="C159" s="57"/>
      <c r="D159" s="57"/>
      <c r="E159" s="57"/>
      <c r="F159" s="58"/>
      <c r="G159" s="58"/>
      <c r="H159" s="17"/>
      <c r="I159" s="58"/>
      <c r="J159" s="58"/>
      <c r="K159" s="17"/>
      <c r="L159" s="17"/>
      <c r="M159" s="59"/>
      <c r="N159" s="57"/>
      <c r="O159" s="17"/>
      <c r="P159" s="119"/>
      <c r="Q159" s="187"/>
      <c r="R159" s="187"/>
      <c r="S159" s="119"/>
      <c r="T159" s="119"/>
      <c r="U159" s="119"/>
      <c r="V159" s="152"/>
      <c r="W159" s="153"/>
      <c r="X159" s="148"/>
      <c r="Y159" s="152"/>
      <c r="Z159" s="153"/>
      <c r="AA159" s="148"/>
      <c r="AB159" s="152"/>
      <c r="AC159" s="152"/>
      <c r="AD159" s="152"/>
      <c r="AE159" s="152"/>
      <c r="AF159" s="182"/>
      <c r="AG159" s="183"/>
      <c r="AH159" s="183"/>
      <c r="AI159" s="184"/>
      <c r="AJ159" s="184"/>
      <c r="AK159" s="119"/>
      <c r="AL159" s="58"/>
      <c r="AM159" s="58"/>
      <c r="AN159" s="58"/>
      <c r="AO159" s="148"/>
      <c r="AP159" s="58"/>
      <c r="AQ159" s="58"/>
      <c r="AR159" s="58"/>
      <c r="AS159" s="148"/>
      <c r="AT159" s="58"/>
      <c r="AU159" s="58"/>
      <c r="AV159" s="58"/>
    </row>
    <row r="160" spans="2:48" ht="15" customHeight="1">
      <c r="B160" s="57"/>
      <c r="C160" s="57"/>
      <c r="D160" s="57"/>
      <c r="E160" s="57"/>
      <c r="F160" s="58"/>
      <c r="G160" s="58"/>
      <c r="H160" s="17"/>
      <c r="I160" s="58"/>
      <c r="J160" s="58"/>
      <c r="K160" s="17"/>
      <c r="L160" s="17"/>
      <c r="M160" s="59"/>
      <c r="N160" s="57"/>
      <c r="O160" s="17"/>
      <c r="P160" s="119"/>
      <c r="Q160" s="183"/>
      <c r="R160" s="183"/>
      <c r="S160" s="119"/>
      <c r="T160" s="119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2"/>
      <c r="AG160" s="183"/>
      <c r="AH160" s="183"/>
      <c r="AI160" s="184"/>
      <c r="AJ160" s="184"/>
      <c r="AK160" s="119"/>
      <c r="AL160" s="58"/>
      <c r="AM160" s="58"/>
      <c r="AN160" s="58"/>
      <c r="AO160" s="148"/>
      <c r="AP160" s="58"/>
      <c r="AQ160" s="58"/>
      <c r="AR160" s="58"/>
      <c r="AS160" s="148"/>
      <c r="AT160" s="58"/>
      <c r="AU160" s="58"/>
      <c r="AV160" s="58"/>
    </row>
    <row r="161" spans="2:48" ht="15" customHeight="1">
      <c r="B161" s="57"/>
      <c r="C161" s="57"/>
      <c r="D161" s="57"/>
      <c r="E161" s="57"/>
      <c r="F161" s="58"/>
      <c r="G161" s="58"/>
      <c r="H161" s="17"/>
      <c r="I161" s="58"/>
      <c r="J161" s="58"/>
      <c r="K161" s="17"/>
      <c r="L161" s="17"/>
      <c r="M161" s="59"/>
      <c r="N161" s="57"/>
      <c r="O161" s="17"/>
      <c r="P161" s="119"/>
      <c r="Q161" s="183"/>
      <c r="R161" s="187"/>
      <c r="S161" s="119"/>
      <c r="T161" s="119"/>
      <c r="U161" s="58"/>
      <c r="V161" s="58"/>
      <c r="W161" s="58"/>
      <c r="X161" s="58"/>
      <c r="Y161" s="58"/>
      <c r="Z161" s="58"/>
      <c r="AA161" s="58"/>
      <c r="AB161" s="58"/>
      <c r="AC161" s="58"/>
      <c r="AD161" s="119"/>
      <c r="AE161" s="17"/>
      <c r="AF161" s="182"/>
      <c r="AG161" s="183"/>
      <c r="AH161" s="183"/>
      <c r="AI161" s="184"/>
      <c r="AJ161" s="184"/>
      <c r="AK161" s="119"/>
      <c r="AL161" s="58"/>
      <c r="AM161" s="58"/>
      <c r="AN161" s="58"/>
      <c r="AO161" s="148"/>
      <c r="AP161" s="58"/>
      <c r="AQ161" s="58"/>
      <c r="AR161" s="58"/>
      <c r="AS161" s="148"/>
      <c r="AT161" s="58"/>
      <c r="AU161" s="58"/>
      <c r="AV161" s="58"/>
    </row>
    <row r="162" spans="2:48" ht="15" customHeight="1">
      <c r="B162" s="57"/>
      <c r="C162" s="57"/>
      <c r="D162" s="57"/>
      <c r="E162" s="57"/>
      <c r="F162" s="58"/>
      <c r="G162" s="58"/>
      <c r="H162" s="17"/>
      <c r="I162" s="58"/>
      <c r="J162" s="58"/>
      <c r="K162" s="17"/>
      <c r="L162" s="17"/>
      <c r="M162" s="59"/>
      <c r="N162" s="57"/>
      <c r="O162" s="17"/>
      <c r="P162" s="119"/>
      <c r="Q162" s="182"/>
      <c r="R162" s="183"/>
      <c r="S162" s="148"/>
      <c r="T162" s="148"/>
      <c r="U162" s="58"/>
      <c r="V162" s="58"/>
      <c r="W162" s="58"/>
      <c r="X162" s="58"/>
      <c r="Y162" s="58"/>
      <c r="Z162" s="58"/>
      <c r="AA162" s="58"/>
      <c r="AB162" s="58"/>
      <c r="AC162" s="58"/>
      <c r="AD162" s="119"/>
      <c r="AE162" s="17"/>
      <c r="AF162" s="182"/>
      <c r="AG162" s="183"/>
      <c r="AH162" s="183"/>
      <c r="AI162" s="184"/>
      <c r="AJ162" s="184"/>
      <c r="AK162" s="119"/>
      <c r="AL162" s="58"/>
      <c r="AM162" s="58"/>
      <c r="AN162" s="58"/>
      <c r="AO162" s="148"/>
      <c r="AP162" s="58"/>
      <c r="AQ162" s="58"/>
      <c r="AR162" s="58"/>
      <c r="AS162" s="148"/>
      <c r="AT162" s="58"/>
      <c r="AU162" s="58"/>
      <c r="AV162" s="58"/>
    </row>
    <row r="163" spans="2:48" ht="15" customHeight="1">
      <c r="B163" s="57"/>
      <c r="C163" s="57"/>
      <c r="D163" s="57"/>
      <c r="E163" s="57"/>
      <c r="F163" s="58"/>
      <c r="G163" s="58"/>
      <c r="H163" s="17"/>
      <c r="I163" s="58"/>
      <c r="J163" s="58"/>
      <c r="K163" s="17"/>
      <c r="L163" s="17"/>
      <c r="M163" s="59"/>
      <c r="N163" s="57"/>
      <c r="O163" s="17"/>
      <c r="P163" s="119"/>
      <c r="Q163" s="182"/>
      <c r="R163" s="183"/>
      <c r="S163" s="148"/>
      <c r="T163" s="148"/>
      <c r="U163" s="148"/>
      <c r="V163" s="152"/>
      <c r="W163" s="153"/>
      <c r="X163" s="148"/>
      <c r="Y163" s="152"/>
      <c r="Z163" s="153"/>
      <c r="AA163" s="148"/>
      <c r="AB163" s="152"/>
      <c r="AC163" s="153"/>
      <c r="AD163" s="119"/>
      <c r="AE163" s="17"/>
      <c r="AF163" s="182"/>
      <c r="AG163" s="183"/>
      <c r="AH163" s="183"/>
      <c r="AI163" s="184"/>
      <c r="AJ163" s="184"/>
      <c r="AK163" s="119"/>
      <c r="AL163" s="58"/>
      <c r="AM163" s="58"/>
      <c r="AN163" s="58"/>
      <c r="AO163" s="148"/>
      <c r="AP163" s="58"/>
      <c r="AQ163" s="58"/>
      <c r="AR163" s="58"/>
      <c r="AS163" s="148"/>
      <c r="AT163" s="58"/>
      <c r="AU163" s="58"/>
      <c r="AV163" s="58"/>
    </row>
    <row r="164" spans="2:48" ht="15" customHeight="1">
      <c r="B164" s="57"/>
      <c r="C164" s="57"/>
      <c r="D164" s="57"/>
      <c r="E164" s="57"/>
      <c r="F164" s="58"/>
      <c r="G164" s="58"/>
      <c r="H164" s="17"/>
      <c r="I164" s="58"/>
      <c r="J164" s="58"/>
      <c r="K164" s="17"/>
      <c r="L164" s="17"/>
      <c r="M164" s="59"/>
      <c r="N164" s="57"/>
      <c r="O164" s="17"/>
      <c r="P164" s="119"/>
      <c r="Q164" s="183"/>
      <c r="R164" s="183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82"/>
      <c r="AG164" s="183"/>
      <c r="AH164" s="183"/>
      <c r="AI164" s="184"/>
      <c r="AJ164" s="184"/>
      <c r="AK164" s="119"/>
      <c r="AL164" s="58"/>
      <c r="AM164" s="58"/>
      <c r="AN164" s="58"/>
      <c r="AO164" s="148"/>
      <c r="AP164" s="58"/>
      <c r="AQ164" s="58"/>
      <c r="AR164" s="58"/>
      <c r="AS164" s="148"/>
      <c r="AT164" s="58"/>
      <c r="AU164" s="58"/>
      <c r="AV164" s="58"/>
    </row>
    <row r="165" spans="2:48" ht="15" customHeight="1">
      <c r="B165" s="57"/>
      <c r="C165" s="57"/>
      <c r="D165" s="57"/>
      <c r="E165" s="57"/>
      <c r="F165" s="58"/>
      <c r="G165" s="58"/>
      <c r="H165" s="17"/>
      <c r="I165" s="58"/>
      <c r="J165" s="58"/>
      <c r="K165" s="17"/>
      <c r="L165" s="17"/>
      <c r="M165" s="59"/>
      <c r="N165" s="57"/>
      <c r="O165" s="17"/>
      <c r="P165" s="119"/>
      <c r="Q165" s="183"/>
      <c r="R165" s="187"/>
      <c r="S165" s="119"/>
      <c r="T165" s="119"/>
      <c r="U165" s="58"/>
      <c r="V165" s="58"/>
      <c r="W165" s="58"/>
      <c r="X165" s="58"/>
      <c r="Y165" s="58"/>
      <c r="Z165" s="58"/>
      <c r="AA165" s="58"/>
      <c r="AB165" s="58"/>
      <c r="AC165" s="58"/>
      <c r="AD165" s="119"/>
      <c r="AE165" s="119"/>
      <c r="AF165" s="182"/>
      <c r="AG165" s="183"/>
      <c r="AH165" s="183"/>
      <c r="AI165" s="184"/>
      <c r="AJ165" s="184"/>
      <c r="AK165" s="119"/>
      <c r="AL165" s="58"/>
      <c r="AM165" s="58"/>
      <c r="AN165" s="58"/>
      <c r="AO165" s="148"/>
      <c r="AP165" s="58"/>
      <c r="AQ165" s="58"/>
      <c r="AR165" s="58"/>
      <c r="AS165" s="148"/>
      <c r="AT165" s="58"/>
      <c r="AU165" s="58"/>
      <c r="AV165" s="58"/>
    </row>
    <row r="166" spans="2:48" ht="15" customHeight="1">
      <c r="B166" s="57"/>
      <c r="C166" s="57"/>
      <c r="D166" s="57"/>
      <c r="E166" s="57"/>
      <c r="F166" s="58"/>
      <c r="G166" s="58"/>
      <c r="H166" s="17"/>
      <c r="I166" s="58"/>
      <c r="J166" s="58"/>
      <c r="K166" s="17"/>
      <c r="L166" s="17"/>
      <c r="M166" s="59"/>
      <c r="N166" s="57"/>
      <c r="O166" s="17"/>
      <c r="P166" s="119"/>
      <c r="Q166" s="182"/>
      <c r="R166" s="183"/>
      <c r="S166" s="148"/>
      <c r="T166" s="148"/>
      <c r="U166" s="58"/>
      <c r="V166" s="58"/>
      <c r="W166" s="58"/>
      <c r="X166" s="58"/>
      <c r="Y166" s="58"/>
      <c r="Z166" s="58"/>
      <c r="AA166" s="58"/>
      <c r="AB166" s="58"/>
      <c r="AC166" s="58"/>
      <c r="AD166" s="119"/>
      <c r="AE166" s="119"/>
      <c r="AF166" s="182"/>
      <c r="AG166" s="183"/>
      <c r="AH166" s="183"/>
      <c r="AI166" s="184"/>
      <c r="AJ166" s="184"/>
      <c r="AK166" s="119"/>
      <c r="AL166" s="58"/>
      <c r="AM166" s="58"/>
      <c r="AN166" s="58"/>
      <c r="AO166" s="148"/>
      <c r="AP166" s="58"/>
      <c r="AQ166" s="58"/>
      <c r="AR166" s="58"/>
      <c r="AS166" s="148"/>
      <c r="AT166" s="58"/>
      <c r="AU166" s="58"/>
      <c r="AV166" s="58"/>
    </row>
    <row r="167" spans="2:48" ht="15" customHeight="1">
      <c r="B167" s="57"/>
      <c r="C167" s="57"/>
      <c r="D167" s="57"/>
      <c r="E167" s="57"/>
      <c r="F167" s="58"/>
      <c r="G167" s="58"/>
      <c r="H167" s="17"/>
      <c r="I167" s="58"/>
      <c r="J167" s="58"/>
      <c r="K167" s="17"/>
      <c r="L167" s="17"/>
      <c r="M167" s="59"/>
      <c r="N167" s="57"/>
      <c r="O167" s="17"/>
      <c r="P167" s="119"/>
      <c r="Q167" s="187"/>
      <c r="R167" s="187"/>
      <c r="S167" s="119"/>
      <c r="T167" s="119"/>
      <c r="U167" s="119"/>
      <c r="V167" s="152"/>
      <c r="W167" s="153"/>
      <c r="X167" s="148"/>
      <c r="Y167" s="152"/>
      <c r="Z167" s="153"/>
      <c r="AA167" s="148"/>
      <c r="AB167" s="152"/>
      <c r="AC167" s="152"/>
      <c r="AD167" s="152"/>
      <c r="AE167" s="17"/>
      <c r="AF167" s="182"/>
      <c r="AG167" s="183"/>
      <c r="AH167" s="183"/>
      <c r="AI167" s="184"/>
      <c r="AJ167" s="184"/>
      <c r="AK167" s="119"/>
      <c r="AL167" s="58"/>
      <c r="AM167" s="58"/>
      <c r="AN167" s="58"/>
      <c r="AO167" s="148"/>
      <c r="AP167" s="58"/>
      <c r="AQ167" s="58"/>
      <c r="AR167" s="58"/>
      <c r="AS167" s="148"/>
      <c r="AT167" s="58"/>
      <c r="AU167" s="58"/>
      <c r="AV167" s="58"/>
    </row>
    <row r="168" spans="2:48" ht="15" customHeight="1">
      <c r="B168" s="57"/>
      <c r="C168" s="57"/>
      <c r="D168" s="57"/>
      <c r="E168" s="57"/>
      <c r="F168" s="58"/>
      <c r="G168" s="58"/>
      <c r="H168" s="17"/>
      <c r="I168" s="58"/>
      <c r="J168" s="58"/>
      <c r="K168" s="17"/>
      <c r="L168" s="17"/>
      <c r="M168" s="59"/>
      <c r="N168" s="57"/>
      <c r="O168" s="17"/>
      <c r="P168" s="119"/>
      <c r="Q168" s="183"/>
      <c r="R168" s="183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84"/>
      <c r="AF168" s="182"/>
      <c r="AG168" s="183"/>
      <c r="AH168" s="183"/>
      <c r="AI168" s="184"/>
      <c r="AJ168" s="184"/>
      <c r="AK168" s="119"/>
      <c r="AL168" s="58"/>
      <c r="AM168" s="58"/>
      <c r="AN168" s="58"/>
      <c r="AO168" s="148"/>
      <c r="AP168" s="58"/>
      <c r="AQ168" s="58"/>
      <c r="AR168" s="58"/>
      <c r="AS168" s="148"/>
      <c r="AT168" s="58"/>
      <c r="AU168" s="58"/>
      <c r="AV168" s="58"/>
    </row>
    <row r="169" spans="2:48" ht="15" customHeight="1">
      <c r="B169" s="57"/>
      <c r="C169" s="57"/>
      <c r="D169" s="57"/>
      <c r="E169" s="57"/>
      <c r="F169" s="58"/>
      <c r="G169" s="58"/>
      <c r="H169" s="17"/>
      <c r="I169" s="58"/>
      <c r="J169" s="58"/>
      <c r="K169" s="17"/>
      <c r="L169" s="17"/>
      <c r="M169" s="59"/>
      <c r="N169" s="57"/>
      <c r="O169" s="17"/>
      <c r="P169" s="119"/>
      <c r="Q169" s="183"/>
      <c r="R169" s="187"/>
      <c r="S169" s="119"/>
      <c r="T169" s="119"/>
      <c r="U169" s="58"/>
      <c r="V169" s="58"/>
      <c r="W169" s="58"/>
      <c r="X169" s="58"/>
      <c r="Y169" s="58"/>
      <c r="Z169" s="58"/>
      <c r="AA169" s="58"/>
      <c r="AB169" s="58"/>
      <c r="AC169" s="58"/>
      <c r="AD169" s="119"/>
      <c r="AE169" s="189"/>
      <c r="AF169" s="182"/>
      <c r="AG169" s="183"/>
      <c r="AH169" s="183"/>
      <c r="AI169" s="184"/>
      <c r="AJ169" s="184"/>
      <c r="AK169" s="119"/>
      <c r="AL169" s="58"/>
      <c r="AM169" s="58"/>
      <c r="AN169" s="58"/>
      <c r="AO169" s="148"/>
      <c r="AP169" s="58"/>
      <c r="AQ169" s="58"/>
      <c r="AR169" s="58"/>
      <c r="AS169" s="148"/>
      <c r="AT169" s="58"/>
      <c r="AU169" s="58"/>
      <c r="AV169" s="58"/>
    </row>
    <row r="170" spans="2:48" ht="15" customHeight="1">
      <c r="B170" s="57"/>
      <c r="C170" s="57"/>
      <c r="D170" s="57"/>
      <c r="E170" s="57"/>
      <c r="F170" s="58"/>
      <c r="G170" s="58"/>
      <c r="H170" s="17"/>
      <c r="I170" s="58"/>
      <c r="J170" s="58"/>
      <c r="K170" s="17"/>
      <c r="L170" s="17"/>
      <c r="M170" s="59"/>
      <c r="N170" s="57"/>
      <c r="O170" s="17"/>
      <c r="P170" s="119"/>
      <c r="Q170" s="182"/>
      <c r="R170" s="183"/>
      <c r="S170" s="119"/>
      <c r="T170" s="119"/>
      <c r="U170" s="58"/>
      <c r="V170" s="58"/>
      <c r="W170" s="58"/>
      <c r="X170" s="58"/>
      <c r="Y170" s="58"/>
      <c r="Z170" s="58"/>
      <c r="AA170" s="58"/>
      <c r="AB170" s="58"/>
      <c r="AC170" s="58"/>
      <c r="AD170" s="119"/>
      <c r="AE170" s="189"/>
      <c r="AF170" s="182"/>
      <c r="AG170" s="183"/>
      <c r="AH170" s="183"/>
      <c r="AI170" s="184"/>
      <c r="AJ170" s="184"/>
      <c r="AK170" s="119"/>
      <c r="AL170" s="58"/>
      <c r="AM170" s="58"/>
      <c r="AN170" s="58"/>
      <c r="AO170" s="148"/>
      <c r="AP170" s="58"/>
      <c r="AQ170" s="58"/>
      <c r="AR170" s="58"/>
      <c r="AS170" s="148"/>
      <c r="AT170" s="58"/>
      <c r="AU170" s="58"/>
      <c r="AV170" s="58"/>
    </row>
    <row r="171" spans="2:48" ht="15" customHeight="1">
      <c r="B171" s="57"/>
      <c r="C171" s="57"/>
      <c r="D171" s="57"/>
      <c r="E171" s="57"/>
      <c r="F171" s="58"/>
      <c r="G171" s="58"/>
      <c r="H171" s="17"/>
      <c r="I171" s="58"/>
      <c r="J171" s="58"/>
      <c r="K171" s="17"/>
      <c r="L171" s="17"/>
      <c r="M171" s="59"/>
      <c r="N171" s="57"/>
      <c r="O171" s="17"/>
      <c r="P171" s="119"/>
      <c r="Q171" s="182"/>
      <c r="R171" s="183"/>
      <c r="S171" s="119"/>
      <c r="T171" s="119"/>
      <c r="U171" s="148"/>
      <c r="V171" s="152"/>
      <c r="W171" s="153"/>
      <c r="X171" s="148"/>
      <c r="Y171" s="152"/>
      <c r="Z171" s="153"/>
      <c r="AA171" s="148"/>
      <c r="AB171" s="152"/>
      <c r="AC171" s="153"/>
      <c r="AD171" s="119"/>
      <c r="AE171" s="189"/>
      <c r="AF171" s="182"/>
      <c r="AG171" s="183"/>
      <c r="AH171" s="183"/>
      <c r="AI171" s="184"/>
      <c r="AJ171" s="184"/>
      <c r="AK171" s="119"/>
      <c r="AL171" s="58"/>
      <c r="AM171" s="58"/>
      <c r="AN171" s="58"/>
      <c r="AO171" s="148"/>
      <c r="AP171" s="58"/>
      <c r="AQ171" s="58"/>
      <c r="AR171" s="58"/>
      <c r="AS171" s="148"/>
      <c r="AT171" s="58"/>
      <c r="AU171" s="58"/>
      <c r="AV171" s="58"/>
    </row>
    <row r="172" spans="2:48" ht="15" customHeight="1">
      <c r="B172" s="57"/>
      <c r="C172" s="57"/>
      <c r="D172" s="57"/>
      <c r="E172" s="57"/>
      <c r="F172" s="58"/>
      <c r="G172" s="58"/>
      <c r="H172" s="17"/>
      <c r="I172" s="58"/>
      <c r="J172" s="58"/>
      <c r="K172" s="17"/>
      <c r="L172" s="17"/>
      <c r="M172" s="59"/>
      <c r="N172" s="57"/>
      <c r="O172" s="17"/>
      <c r="P172" s="119"/>
      <c r="Q172" s="183"/>
      <c r="R172" s="183"/>
      <c r="S172" s="148"/>
      <c r="T172" s="148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82"/>
      <c r="AG172" s="183"/>
      <c r="AH172" s="183"/>
      <c r="AI172" s="184"/>
      <c r="AJ172" s="184"/>
      <c r="AK172" s="119"/>
      <c r="AL172" s="58"/>
      <c r="AM172" s="58"/>
      <c r="AN172" s="58"/>
      <c r="AO172" s="148"/>
      <c r="AP172" s="58"/>
      <c r="AQ172" s="58"/>
      <c r="AR172" s="58"/>
      <c r="AS172" s="148"/>
      <c r="AT172" s="58"/>
      <c r="AU172" s="58"/>
      <c r="AV172" s="58"/>
    </row>
    <row r="173" spans="2:48" ht="15" customHeight="1">
      <c r="B173" s="57"/>
      <c r="C173" s="57"/>
      <c r="D173" s="57"/>
      <c r="E173" s="57"/>
      <c r="F173" s="58"/>
      <c r="G173" s="58"/>
      <c r="H173" s="17"/>
      <c r="I173" s="58"/>
      <c r="J173" s="58"/>
      <c r="K173" s="17"/>
      <c r="L173" s="17"/>
      <c r="M173" s="59"/>
      <c r="N173" s="57"/>
      <c r="O173" s="17"/>
      <c r="P173" s="119"/>
      <c r="Q173" s="183"/>
      <c r="R173" s="187"/>
      <c r="S173" s="148"/>
      <c r="T173" s="148"/>
      <c r="U173" s="58"/>
      <c r="V173" s="58"/>
      <c r="W173" s="58"/>
      <c r="X173" s="58"/>
      <c r="Y173" s="58"/>
      <c r="Z173" s="58"/>
      <c r="AA173" s="58"/>
      <c r="AB173" s="58"/>
      <c r="AC173" s="58"/>
      <c r="AD173" s="119"/>
      <c r="AE173" s="119"/>
      <c r="AF173" s="182"/>
      <c r="AG173" s="183"/>
      <c r="AH173" s="183"/>
      <c r="AI173" s="184"/>
      <c r="AJ173" s="184"/>
      <c r="AK173" s="119"/>
      <c r="AL173" s="58"/>
      <c r="AM173" s="58"/>
      <c r="AN173" s="58"/>
      <c r="AO173" s="148"/>
      <c r="AP173" s="58"/>
      <c r="AQ173" s="58"/>
      <c r="AR173" s="58"/>
      <c r="AS173" s="148"/>
      <c r="AT173" s="58"/>
      <c r="AU173" s="58"/>
      <c r="AV173" s="58"/>
    </row>
    <row r="174" spans="2:48" ht="15" customHeight="1">
      <c r="B174" s="57"/>
      <c r="C174" s="57"/>
      <c r="D174" s="57"/>
      <c r="E174" s="57"/>
      <c r="F174" s="58"/>
      <c r="G174" s="58"/>
      <c r="H174" s="17"/>
      <c r="I174" s="58"/>
      <c r="J174" s="58"/>
      <c r="K174" s="17"/>
      <c r="L174" s="17"/>
      <c r="M174" s="59"/>
      <c r="N174" s="57"/>
      <c r="O174" s="17"/>
      <c r="P174" s="119"/>
      <c r="Q174" s="182"/>
      <c r="R174" s="183"/>
      <c r="S174" s="119"/>
      <c r="T174" s="119"/>
      <c r="U174" s="58"/>
      <c r="V174" s="58"/>
      <c r="W174" s="58"/>
      <c r="X174" s="58"/>
      <c r="Y174" s="58"/>
      <c r="Z174" s="58"/>
      <c r="AA174" s="58"/>
      <c r="AB174" s="58"/>
      <c r="AC174" s="58"/>
      <c r="AD174" s="119"/>
      <c r="AE174" s="119"/>
      <c r="AF174" s="182"/>
      <c r="AG174" s="183"/>
      <c r="AH174" s="183"/>
      <c r="AI174" s="184"/>
      <c r="AJ174" s="184"/>
      <c r="AK174" s="119"/>
      <c r="AL174" s="58"/>
      <c r="AM174" s="58"/>
      <c r="AN174" s="58"/>
      <c r="AO174" s="148"/>
      <c r="AP174" s="58"/>
      <c r="AQ174" s="58"/>
      <c r="AR174" s="58"/>
      <c r="AS174" s="148"/>
      <c r="AT174" s="58"/>
      <c r="AU174" s="58"/>
      <c r="AV174" s="58"/>
    </row>
    <row r="175" spans="2:48" ht="15" customHeight="1">
      <c r="B175" s="57"/>
      <c r="C175" s="57"/>
      <c r="D175" s="57"/>
      <c r="E175" s="57"/>
      <c r="F175" s="58"/>
      <c r="G175" s="58"/>
      <c r="H175" s="17"/>
      <c r="I175" s="58"/>
      <c r="J175" s="58"/>
      <c r="K175" s="17"/>
      <c r="L175" s="17"/>
      <c r="M175" s="59"/>
      <c r="N175" s="57"/>
      <c r="O175" s="17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60"/>
      <c r="AG175" s="160"/>
      <c r="AH175" s="160"/>
      <c r="AI175" s="185"/>
      <c r="AJ175" s="185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</row>
    <row r="176" spans="2:48" ht="15" customHeight="1">
      <c r="B176" s="57"/>
      <c r="C176" s="57"/>
      <c r="D176" s="57"/>
      <c r="E176" s="57"/>
      <c r="F176" s="58"/>
      <c r="G176" s="58"/>
      <c r="H176" s="17"/>
      <c r="I176" s="58"/>
      <c r="J176" s="58"/>
      <c r="K176" s="17"/>
      <c r="L176" s="17"/>
      <c r="M176" s="59"/>
      <c r="N176" s="57"/>
      <c r="O176" s="17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60"/>
      <c r="AG176" s="160"/>
      <c r="AH176" s="160"/>
      <c r="AI176" s="185"/>
      <c r="AJ176" s="185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</row>
    <row r="177" spans="2:31" ht="15" customHeight="1">
      <c r="B177" s="57"/>
      <c r="C177" s="57"/>
      <c r="D177" s="57"/>
      <c r="E177" s="57"/>
      <c r="F177" s="58"/>
      <c r="G177" s="58"/>
      <c r="H177" s="17"/>
      <c r="I177" s="58"/>
      <c r="J177" s="58"/>
      <c r="K177" s="17"/>
      <c r="L177" s="17"/>
      <c r="M177" s="59"/>
      <c r="N177" s="57"/>
      <c r="O177" s="17"/>
      <c r="P177" s="106"/>
      <c r="Q177" s="186"/>
      <c r="R177" s="186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2:48" ht="15" customHeight="1">
      <c r="B178" s="57"/>
      <c r="C178" s="57"/>
      <c r="D178" s="57"/>
      <c r="E178" s="57"/>
      <c r="F178" s="58"/>
      <c r="G178" s="58"/>
      <c r="H178" s="17"/>
      <c r="I178" s="58"/>
      <c r="J178" s="58"/>
      <c r="K178" s="17"/>
      <c r="L178" s="17"/>
      <c r="M178" s="59"/>
      <c r="N178" s="57"/>
      <c r="O178" s="17"/>
      <c r="P178" s="119"/>
      <c r="Q178" s="235"/>
      <c r="R178" s="235"/>
      <c r="S178" s="119"/>
      <c r="T178" s="119"/>
      <c r="U178" s="17"/>
      <c r="V178" s="17"/>
      <c r="W178" s="17"/>
      <c r="X178" s="17"/>
      <c r="Y178" s="17"/>
      <c r="Z178" s="17"/>
      <c r="AA178" s="17"/>
      <c r="AB178" s="17"/>
      <c r="AC178" s="17"/>
      <c r="AD178" s="119"/>
      <c r="AE178" s="17"/>
      <c r="AF178" s="184"/>
      <c r="AG178" s="184"/>
      <c r="AH178" s="184"/>
      <c r="AI178" s="184"/>
      <c r="AJ178" s="184"/>
      <c r="AK178" s="119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2:48" ht="15" customHeight="1">
      <c r="B179" s="57"/>
      <c r="C179" s="57"/>
      <c r="D179" s="57"/>
      <c r="E179" s="57"/>
      <c r="F179" s="58"/>
      <c r="G179" s="58"/>
      <c r="H179" s="17"/>
      <c r="I179" s="58"/>
      <c r="J179" s="58"/>
      <c r="K179" s="17"/>
      <c r="L179" s="17"/>
      <c r="M179" s="59"/>
      <c r="N179" s="57"/>
      <c r="O179" s="17"/>
      <c r="P179" s="119"/>
      <c r="Q179" s="183"/>
      <c r="R179" s="187"/>
      <c r="S179" s="119"/>
      <c r="T179" s="119"/>
      <c r="U179" s="58"/>
      <c r="V179" s="58"/>
      <c r="W179" s="58"/>
      <c r="X179" s="58"/>
      <c r="Y179" s="58"/>
      <c r="Z179" s="58"/>
      <c r="AA179" s="58"/>
      <c r="AB179" s="58"/>
      <c r="AC179" s="58"/>
      <c r="AD179" s="119"/>
      <c r="AE179" s="17"/>
      <c r="AF179" s="188"/>
      <c r="AG179" s="119"/>
      <c r="AH179" s="119"/>
      <c r="AI179" s="118"/>
      <c r="AJ179" s="118"/>
      <c r="AK179" s="119"/>
      <c r="AL179" s="58"/>
      <c r="AM179" s="58"/>
      <c r="AN179" s="58"/>
      <c r="AO179" s="119"/>
      <c r="AP179" s="58"/>
      <c r="AQ179" s="58"/>
      <c r="AR179" s="58"/>
      <c r="AS179" s="119"/>
      <c r="AT179" s="58"/>
      <c r="AU179" s="58"/>
      <c r="AV179" s="58"/>
    </row>
    <row r="180" spans="2:48" ht="15" customHeight="1">
      <c r="B180" s="57"/>
      <c r="C180" s="57"/>
      <c r="D180" s="57"/>
      <c r="E180" s="57"/>
      <c r="F180" s="58"/>
      <c r="G180" s="58"/>
      <c r="H180" s="17"/>
      <c r="I180" s="58"/>
      <c r="J180" s="58"/>
      <c r="K180" s="17"/>
      <c r="L180" s="17"/>
      <c r="M180" s="59"/>
      <c r="N180" s="57"/>
      <c r="O180" s="17"/>
      <c r="P180" s="119"/>
      <c r="Q180" s="182"/>
      <c r="R180" s="183"/>
      <c r="S180" s="148"/>
      <c r="T180" s="148"/>
      <c r="U180" s="58"/>
      <c r="V180" s="58"/>
      <c r="W180" s="58"/>
      <c r="X180" s="58"/>
      <c r="Y180" s="58"/>
      <c r="Z180" s="58"/>
      <c r="AA180" s="58"/>
      <c r="AB180" s="58"/>
      <c r="AC180" s="58"/>
      <c r="AD180" s="119"/>
      <c r="AE180" s="17"/>
      <c r="AF180" s="182"/>
      <c r="AG180" s="183"/>
      <c r="AH180" s="183"/>
      <c r="AI180" s="184"/>
      <c r="AJ180" s="184"/>
      <c r="AK180" s="148"/>
      <c r="AL180" s="58"/>
      <c r="AM180" s="58"/>
      <c r="AN180" s="58"/>
      <c r="AO180" s="148"/>
      <c r="AP180" s="58"/>
      <c r="AQ180" s="58"/>
      <c r="AR180" s="58"/>
      <c r="AS180" s="148"/>
      <c r="AT180" s="58"/>
      <c r="AU180" s="58"/>
      <c r="AV180" s="58"/>
    </row>
    <row r="181" spans="2:48" ht="15" customHeight="1">
      <c r="B181" s="57"/>
      <c r="C181" s="57"/>
      <c r="D181" s="57"/>
      <c r="E181" s="57"/>
      <c r="F181" s="58"/>
      <c r="G181" s="58"/>
      <c r="H181" s="17"/>
      <c r="I181" s="58"/>
      <c r="J181" s="58"/>
      <c r="K181" s="17"/>
      <c r="L181" s="17"/>
      <c r="M181" s="59"/>
      <c r="N181" s="57"/>
      <c r="O181" s="17"/>
      <c r="P181" s="119"/>
      <c r="Q181" s="182"/>
      <c r="R181" s="183"/>
      <c r="S181" s="148"/>
      <c r="T181" s="148"/>
      <c r="U181" s="148"/>
      <c r="V181" s="152"/>
      <c r="W181" s="153"/>
      <c r="X181" s="148"/>
      <c r="Y181" s="152"/>
      <c r="Z181" s="153"/>
      <c r="AA181" s="148"/>
      <c r="AB181" s="152"/>
      <c r="AC181" s="153"/>
      <c r="AD181" s="119"/>
      <c r="AE181" s="17"/>
      <c r="AF181" s="182"/>
      <c r="AG181" s="183"/>
      <c r="AH181" s="183"/>
      <c r="AI181" s="184"/>
      <c r="AJ181" s="184"/>
      <c r="AK181" s="148"/>
      <c r="AL181" s="148"/>
      <c r="AM181" s="152"/>
      <c r="AN181" s="153"/>
      <c r="AO181" s="148"/>
      <c r="AP181" s="148"/>
      <c r="AQ181" s="152"/>
      <c r="AR181" s="153"/>
      <c r="AS181" s="148"/>
      <c r="AT181" s="148"/>
      <c r="AU181" s="152"/>
      <c r="AV181" s="153"/>
    </row>
    <row r="182" spans="2:48" ht="15" customHeight="1">
      <c r="B182" s="57"/>
      <c r="C182" s="57"/>
      <c r="D182" s="57"/>
      <c r="E182" s="57"/>
      <c r="F182" s="58"/>
      <c r="G182" s="58"/>
      <c r="H182" s="17"/>
      <c r="I182" s="58"/>
      <c r="J182" s="58"/>
      <c r="K182" s="17"/>
      <c r="L182" s="17"/>
      <c r="M182" s="59"/>
      <c r="N182" s="57"/>
      <c r="O182" s="17"/>
      <c r="P182" s="119"/>
      <c r="Q182" s="235"/>
      <c r="R182" s="235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7"/>
      <c r="AF182" s="184"/>
      <c r="AG182" s="184"/>
      <c r="AH182" s="184"/>
      <c r="AI182" s="184"/>
      <c r="AJ182" s="184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</row>
    <row r="183" spans="2:48" ht="15" customHeight="1">
      <c r="B183" s="57"/>
      <c r="C183" s="57"/>
      <c r="D183" s="57"/>
      <c r="E183" s="57"/>
      <c r="F183" s="58"/>
      <c r="G183" s="58"/>
      <c r="H183" s="17"/>
      <c r="I183" s="58"/>
      <c r="J183" s="58"/>
      <c r="K183" s="17"/>
      <c r="L183" s="17"/>
      <c r="M183" s="59"/>
      <c r="N183" s="57"/>
      <c r="O183" s="17"/>
      <c r="P183" s="119"/>
      <c r="Q183" s="183"/>
      <c r="R183" s="187"/>
      <c r="S183" s="119"/>
      <c r="T183" s="119"/>
      <c r="U183" s="58"/>
      <c r="V183" s="58"/>
      <c r="W183" s="58"/>
      <c r="X183" s="58"/>
      <c r="Y183" s="58"/>
      <c r="Z183" s="58"/>
      <c r="AA183" s="58"/>
      <c r="AB183" s="58"/>
      <c r="AC183" s="58"/>
      <c r="AD183" s="119"/>
      <c r="AE183" s="17"/>
      <c r="AF183" s="188"/>
      <c r="AG183" s="119"/>
      <c r="AH183" s="119"/>
      <c r="AI183" s="118"/>
      <c r="AJ183" s="118"/>
      <c r="AK183" s="119"/>
      <c r="AL183" s="58"/>
      <c r="AM183" s="58"/>
      <c r="AN183" s="58"/>
      <c r="AO183" s="119"/>
      <c r="AP183" s="58"/>
      <c r="AQ183" s="58"/>
      <c r="AR183" s="58"/>
      <c r="AS183" s="119"/>
      <c r="AT183" s="58"/>
      <c r="AU183" s="58"/>
      <c r="AV183" s="58"/>
    </row>
    <row r="184" spans="2:48" ht="15" customHeight="1">
      <c r="B184" s="57"/>
      <c r="C184" s="57"/>
      <c r="D184" s="57"/>
      <c r="E184" s="57"/>
      <c r="F184" s="58"/>
      <c r="G184" s="58"/>
      <c r="H184" s="17"/>
      <c r="I184" s="58"/>
      <c r="J184" s="58"/>
      <c r="K184" s="17"/>
      <c r="L184" s="17"/>
      <c r="M184" s="59"/>
      <c r="N184" s="57"/>
      <c r="O184" s="17"/>
      <c r="P184" s="119"/>
      <c r="Q184" s="182"/>
      <c r="R184" s="183"/>
      <c r="S184" s="148"/>
      <c r="T184" s="148"/>
      <c r="U184" s="58"/>
      <c r="V184" s="58"/>
      <c r="W184" s="58"/>
      <c r="X184" s="58"/>
      <c r="Y184" s="58"/>
      <c r="Z184" s="58"/>
      <c r="AA184" s="58"/>
      <c r="AB184" s="58"/>
      <c r="AC184" s="58"/>
      <c r="AD184" s="119"/>
      <c r="AE184" s="17"/>
      <c r="AF184" s="182"/>
      <c r="AG184" s="183"/>
      <c r="AH184" s="183"/>
      <c r="AI184" s="184"/>
      <c r="AJ184" s="184"/>
      <c r="AK184" s="148"/>
      <c r="AL184" s="58"/>
      <c r="AM184" s="58"/>
      <c r="AN184" s="58"/>
      <c r="AO184" s="148"/>
      <c r="AP184" s="58"/>
      <c r="AQ184" s="58"/>
      <c r="AR184" s="58"/>
      <c r="AS184" s="148"/>
      <c r="AT184" s="58"/>
      <c r="AU184" s="58"/>
      <c r="AV184" s="58"/>
    </row>
    <row r="185" spans="2:48" ht="15" customHeight="1">
      <c r="B185" s="57"/>
      <c r="C185" s="57"/>
      <c r="D185" s="57"/>
      <c r="E185" s="57"/>
      <c r="F185" s="58"/>
      <c r="G185" s="58"/>
      <c r="H185" s="17"/>
      <c r="I185" s="58"/>
      <c r="J185" s="58"/>
      <c r="K185" s="17"/>
      <c r="L185" s="17"/>
      <c r="M185" s="59"/>
      <c r="N185" s="57"/>
      <c r="O185" s="17"/>
      <c r="P185" s="119"/>
      <c r="Q185" s="182"/>
      <c r="R185" s="183"/>
      <c r="S185" s="148"/>
      <c r="T185" s="148"/>
      <c r="U185" s="148"/>
      <c r="V185" s="152"/>
      <c r="W185" s="153"/>
      <c r="X185" s="148"/>
      <c r="Y185" s="152"/>
      <c r="Z185" s="153"/>
      <c r="AA185" s="148"/>
      <c r="AB185" s="152"/>
      <c r="AC185" s="153"/>
      <c r="AD185" s="119"/>
      <c r="AE185" s="17"/>
      <c r="AF185" s="119"/>
      <c r="AG185" s="119"/>
      <c r="AH185" s="119"/>
      <c r="AI185" s="118"/>
      <c r="AJ185" s="118"/>
      <c r="AK185" s="119"/>
      <c r="AL185" s="119"/>
      <c r="AM185" s="152"/>
      <c r="AN185" s="153"/>
      <c r="AO185" s="148"/>
      <c r="AP185" s="148"/>
      <c r="AQ185" s="152"/>
      <c r="AR185" s="153"/>
      <c r="AS185" s="148"/>
      <c r="AT185" s="148"/>
      <c r="AU185" s="152"/>
      <c r="AV185" s="152"/>
    </row>
    <row r="186" spans="2:48" ht="15" customHeight="1">
      <c r="B186" s="57"/>
      <c r="C186" s="57"/>
      <c r="D186" s="57"/>
      <c r="E186" s="57"/>
      <c r="F186" s="58"/>
      <c r="G186" s="58"/>
      <c r="H186" s="17"/>
      <c r="I186" s="58"/>
      <c r="J186" s="58"/>
      <c r="K186" s="17"/>
      <c r="L186" s="17"/>
      <c r="M186" s="59"/>
      <c r="N186" s="57"/>
      <c r="O186" s="17"/>
      <c r="P186" s="119"/>
      <c r="Q186" s="235"/>
      <c r="R186" s="235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7"/>
      <c r="AF186" s="184"/>
      <c r="AG186" s="184"/>
      <c r="AH186" s="184"/>
      <c r="AI186" s="184"/>
      <c r="AJ186" s="184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</row>
    <row r="187" spans="2:48" ht="15" customHeight="1">
      <c r="B187" s="57"/>
      <c r="C187" s="57"/>
      <c r="D187" s="57"/>
      <c r="E187" s="57"/>
      <c r="F187" s="58"/>
      <c r="G187" s="58"/>
      <c r="H187" s="17"/>
      <c r="I187" s="58"/>
      <c r="J187" s="58"/>
      <c r="K187" s="17"/>
      <c r="L187" s="17"/>
      <c r="M187" s="59"/>
      <c r="N187" s="57"/>
      <c r="O187" s="17"/>
      <c r="P187" s="119"/>
      <c r="Q187" s="183"/>
      <c r="R187" s="187"/>
      <c r="S187" s="119"/>
      <c r="T187" s="119"/>
      <c r="U187" s="58"/>
      <c r="V187" s="58"/>
      <c r="W187" s="58"/>
      <c r="X187" s="58"/>
      <c r="Y187" s="58"/>
      <c r="Z187" s="58"/>
      <c r="AA187" s="58"/>
      <c r="AB187" s="58"/>
      <c r="AC187" s="58"/>
      <c r="AD187" s="119"/>
      <c r="AE187" s="17"/>
      <c r="AF187" s="188"/>
      <c r="AG187" s="119"/>
      <c r="AH187" s="119"/>
      <c r="AI187" s="118"/>
      <c r="AJ187" s="118"/>
      <c r="AK187" s="119"/>
      <c r="AL187" s="58"/>
      <c r="AM187" s="58"/>
      <c r="AN187" s="58"/>
      <c r="AO187" s="119"/>
      <c r="AP187" s="58"/>
      <c r="AQ187" s="58"/>
      <c r="AR187" s="58"/>
      <c r="AS187" s="119"/>
      <c r="AT187" s="58"/>
      <c r="AU187" s="58"/>
      <c r="AV187" s="58"/>
    </row>
    <row r="188" spans="2:48" ht="15" customHeight="1">
      <c r="B188" s="57"/>
      <c r="C188" s="57"/>
      <c r="D188" s="57"/>
      <c r="E188" s="57"/>
      <c r="F188" s="58"/>
      <c r="G188" s="58"/>
      <c r="H188" s="17"/>
      <c r="I188" s="58"/>
      <c r="J188" s="58"/>
      <c r="K188" s="17"/>
      <c r="L188" s="17"/>
      <c r="M188" s="59"/>
      <c r="N188" s="57"/>
      <c r="O188" s="17"/>
      <c r="P188" s="119"/>
      <c r="Q188" s="182"/>
      <c r="R188" s="183"/>
      <c r="S188" s="148"/>
      <c r="T188" s="148"/>
      <c r="U188" s="58"/>
      <c r="V188" s="58"/>
      <c r="W188" s="58"/>
      <c r="X188" s="58"/>
      <c r="Y188" s="58"/>
      <c r="Z188" s="58"/>
      <c r="AA188" s="58"/>
      <c r="AB188" s="58"/>
      <c r="AC188" s="58"/>
      <c r="AD188" s="119"/>
      <c r="AE188" s="17"/>
      <c r="AF188" s="182"/>
      <c r="AG188" s="183"/>
      <c r="AH188" s="183"/>
      <c r="AI188" s="184"/>
      <c r="AJ188" s="184"/>
      <c r="AK188" s="119"/>
      <c r="AL188" s="58"/>
      <c r="AM188" s="58"/>
      <c r="AN188" s="58"/>
      <c r="AO188" s="148"/>
      <c r="AP188" s="58"/>
      <c r="AQ188" s="58"/>
      <c r="AR188" s="58"/>
      <c r="AS188" s="148"/>
      <c r="AT188" s="58"/>
      <c r="AU188" s="58"/>
      <c r="AV188" s="58"/>
    </row>
    <row r="189" spans="2:48" ht="15" customHeight="1">
      <c r="B189" s="57"/>
      <c r="C189" s="57"/>
      <c r="D189" s="57"/>
      <c r="E189" s="57"/>
      <c r="F189" s="58"/>
      <c r="G189" s="58"/>
      <c r="H189" s="17"/>
      <c r="I189" s="58"/>
      <c r="J189" s="58"/>
      <c r="K189" s="17"/>
      <c r="L189" s="17"/>
      <c r="M189" s="59"/>
      <c r="N189" s="57"/>
      <c r="O189" s="17"/>
      <c r="P189" s="119"/>
      <c r="Q189" s="187"/>
      <c r="R189" s="187"/>
      <c r="S189" s="119"/>
      <c r="T189" s="119"/>
      <c r="U189" s="148"/>
      <c r="V189" s="152"/>
      <c r="W189" s="153"/>
      <c r="X189" s="148"/>
      <c r="Y189" s="152"/>
      <c r="Z189" s="153"/>
      <c r="AA189" s="148"/>
      <c r="AB189" s="152"/>
      <c r="AC189" s="153"/>
      <c r="AD189" s="119"/>
      <c r="AE189" s="17"/>
      <c r="AF189" s="182"/>
      <c r="AG189" s="183"/>
      <c r="AH189" s="183"/>
      <c r="AI189" s="184"/>
      <c r="AJ189" s="184"/>
      <c r="AK189" s="119"/>
      <c r="AL189" s="148"/>
      <c r="AM189" s="152"/>
      <c r="AN189" s="153"/>
      <c r="AO189" s="119"/>
      <c r="AP189" s="148"/>
      <c r="AQ189" s="152"/>
      <c r="AR189" s="153"/>
      <c r="AS189" s="119"/>
      <c r="AT189" s="148"/>
      <c r="AU189" s="152"/>
      <c r="AV189" s="153"/>
    </row>
    <row r="190" spans="2:48" ht="15" customHeight="1">
      <c r="B190" s="57"/>
      <c r="C190" s="57"/>
      <c r="D190" s="57"/>
      <c r="E190" s="57"/>
      <c r="F190" s="58"/>
      <c r="G190" s="58"/>
      <c r="H190" s="17"/>
      <c r="I190" s="58"/>
      <c r="J190" s="58"/>
      <c r="K190" s="17"/>
      <c r="L190" s="17"/>
      <c r="M190" s="59"/>
      <c r="N190" s="57"/>
      <c r="O190" s="17"/>
      <c r="P190" s="119"/>
      <c r="Q190" s="235"/>
      <c r="R190" s="235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7"/>
      <c r="AF190" s="184"/>
      <c r="AG190" s="184"/>
      <c r="AH190" s="184"/>
      <c r="AI190" s="184"/>
      <c r="AJ190" s="184"/>
      <c r="AK190" s="148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</row>
    <row r="191" spans="2:48" ht="15" customHeight="1">
      <c r="B191" s="57"/>
      <c r="C191" s="57"/>
      <c r="D191" s="57"/>
      <c r="E191" s="57"/>
      <c r="F191" s="58"/>
      <c r="G191" s="58"/>
      <c r="H191" s="17"/>
      <c r="I191" s="58"/>
      <c r="J191" s="58"/>
      <c r="K191" s="17"/>
      <c r="L191" s="17"/>
      <c r="M191" s="59"/>
      <c r="N191" s="57"/>
      <c r="O191" s="17"/>
      <c r="P191" s="119"/>
      <c r="Q191" s="183"/>
      <c r="R191" s="187"/>
      <c r="S191" s="119"/>
      <c r="T191" s="119"/>
      <c r="U191" s="58"/>
      <c r="V191" s="58"/>
      <c r="W191" s="58"/>
      <c r="X191" s="58"/>
      <c r="Y191" s="58"/>
      <c r="Z191" s="58"/>
      <c r="AA191" s="58"/>
      <c r="AB191" s="58"/>
      <c r="AC191" s="58"/>
      <c r="AD191" s="119"/>
      <c r="AE191" s="17"/>
      <c r="AF191" s="188"/>
      <c r="AG191" s="119"/>
      <c r="AH191" s="119"/>
      <c r="AI191" s="118"/>
      <c r="AJ191" s="118"/>
      <c r="AK191" s="148"/>
      <c r="AL191" s="58"/>
      <c r="AM191" s="58"/>
      <c r="AN191" s="58"/>
      <c r="AO191" s="119"/>
      <c r="AP191" s="58"/>
      <c r="AQ191" s="58"/>
      <c r="AR191" s="58"/>
      <c r="AS191" s="119"/>
      <c r="AT191" s="58"/>
      <c r="AU191" s="58"/>
      <c r="AV191" s="58"/>
    </row>
    <row r="192" spans="2:48" ht="15" customHeight="1">
      <c r="B192" s="57"/>
      <c r="C192" s="57"/>
      <c r="D192" s="57"/>
      <c r="E192" s="57"/>
      <c r="F192" s="58"/>
      <c r="G192" s="58"/>
      <c r="H192" s="17"/>
      <c r="I192" s="58"/>
      <c r="J192" s="58"/>
      <c r="K192" s="17"/>
      <c r="L192" s="17"/>
      <c r="M192" s="59"/>
      <c r="N192" s="57"/>
      <c r="O192" s="17"/>
      <c r="P192" s="119"/>
      <c r="Q192" s="182"/>
      <c r="R192" s="183"/>
      <c r="S192" s="148"/>
      <c r="T192" s="148"/>
      <c r="U192" s="58"/>
      <c r="V192" s="58"/>
      <c r="W192" s="58"/>
      <c r="X192" s="58"/>
      <c r="Y192" s="58"/>
      <c r="Z192" s="58"/>
      <c r="AA192" s="58"/>
      <c r="AB192" s="58"/>
      <c r="AC192" s="58"/>
      <c r="AD192" s="119"/>
      <c r="AE192" s="17"/>
      <c r="AF192" s="182"/>
      <c r="AG192" s="183"/>
      <c r="AH192" s="183"/>
      <c r="AI192" s="184"/>
      <c r="AJ192" s="184"/>
      <c r="AK192" s="119"/>
      <c r="AL192" s="58"/>
      <c r="AM192" s="58"/>
      <c r="AN192" s="58"/>
      <c r="AO192" s="148"/>
      <c r="AP192" s="58"/>
      <c r="AQ192" s="58"/>
      <c r="AR192" s="58"/>
      <c r="AS192" s="148"/>
      <c r="AT192" s="58"/>
      <c r="AU192" s="58"/>
      <c r="AV192" s="58"/>
    </row>
    <row r="193" spans="2:48" ht="15" customHeight="1">
      <c r="B193" s="57"/>
      <c r="C193" s="57"/>
      <c r="D193" s="57"/>
      <c r="E193" s="57"/>
      <c r="F193" s="58"/>
      <c r="G193" s="58"/>
      <c r="H193" s="17"/>
      <c r="I193" s="58"/>
      <c r="J193" s="58"/>
      <c r="K193" s="17"/>
      <c r="L193" s="17"/>
      <c r="M193" s="59"/>
      <c r="N193" s="57"/>
      <c r="O193" s="17"/>
      <c r="P193" s="119"/>
      <c r="Q193" s="187"/>
      <c r="R193" s="187"/>
      <c r="S193" s="119"/>
      <c r="T193" s="119"/>
      <c r="U193" s="119"/>
      <c r="V193" s="152"/>
      <c r="W193" s="153"/>
      <c r="X193" s="148"/>
      <c r="Y193" s="152"/>
      <c r="Z193" s="153"/>
      <c r="AA193" s="148"/>
      <c r="AB193" s="152"/>
      <c r="AC193" s="152"/>
      <c r="AD193" s="152"/>
      <c r="AE193" s="152"/>
      <c r="AF193" s="182"/>
      <c r="AG193" s="183"/>
      <c r="AH193" s="183"/>
      <c r="AI193" s="184"/>
      <c r="AJ193" s="184"/>
      <c r="AK193" s="119"/>
      <c r="AL193" s="58"/>
      <c r="AM193" s="58"/>
      <c r="AN193" s="58"/>
      <c r="AO193" s="148"/>
      <c r="AP193" s="58"/>
      <c r="AQ193" s="58"/>
      <c r="AR193" s="58"/>
      <c r="AS193" s="148"/>
      <c r="AT193" s="58"/>
      <c r="AU193" s="58"/>
      <c r="AV193" s="58"/>
    </row>
    <row r="194" spans="2:48" ht="15" customHeight="1">
      <c r="B194" s="57"/>
      <c r="C194" s="57"/>
      <c r="D194" s="57"/>
      <c r="E194" s="57"/>
      <c r="F194" s="58"/>
      <c r="G194" s="58"/>
      <c r="H194" s="17"/>
      <c r="I194" s="58"/>
      <c r="J194" s="58"/>
      <c r="K194" s="17"/>
      <c r="L194" s="17"/>
      <c r="M194" s="59"/>
      <c r="N194" s="57"/>
      <c r="O194" s="17"/>
      <c r="P194" s="119"/>
      <c r="Q194" s="183"/>
      <c r="R194" s="183"/>
      <c r="S194" s="119"/>
      <c r="T194" s="119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2"/>
      <c r="AG194" s="183"/>
      <c r="AH194" s="183"/>
      <c r="AI194" s="184"/>
      <c r="AJ194" s="184"/>
      <c r="AK194" s="119"/>
      <c r="AL194" s="58"/>
      <c r="AM194" s="58"/>
      <c r="AN194" s="58"/>
      <c r="AO194" s="148"/>
      <c r="AP194" s="58"/>
      <c r="AQ194" s="58"/>
      <c r="AR194" s="58"/>
      <c r="AS194" s="148"/>
      <c r="AT194" s="58"/>
      <c r="AU194" s="58"/>
      <c r="AV194" s="58"/>
    </row>
    <row r="195" spans="2:48" ht="15" customHeight="1">
      <c r="B195" s="57"/>
      <c r="C195" s="57"/>
      <c r="D195" s="57"/>
      <c r="E195" s="57"/>
      <c r="F195" s="58"/>
      <c r="G195" s="58"/>
      <c r="H195" s="17"/>
      <c r="I195" s="58"/>
      <c r="J195" s="58"/>
      <c r="K195" s="17"/>
      <c r="L195" s="17"/>
      <c r="M195" s="59"/>
      <c r="N195" s="57"/>
      <c r="O195" s="17"/>
      <c r="P195" s="119"/>
      <c r="Q195" s="183"/>
      <c r="R195" s="187"/>
      <c r="S195" s="119"/>
      <c r="T195" s="119"/>
      <c r="U195" s="58"/>
      <c r="V195" s="58"/>
      <c r="W195" s="58"/>
      <c r="X195" s="58"/>
      <c r="Y195" s="58"/>
      <c r="Z195" s="58"/>
      <c r="AA195" s="58"/>
      <c r="AB195" s="58"/>
      <c r="AC195" s="58"/>
      <c r="AD195" s="119"/>
      <c r="AE195" s="17"/>
      <c r="AF195" s="182"/>
      <c r="AG195" s="183"/>
      <c r="AH195" s="183"/>
      <c r="AI195" s="184"/>
      <c r="AJ195" s="184"/>
      <c r="AK195" s="119"/>
      <c r="AL195" s="58"/>
      <c r="AM195" s="58"/>
      <c r="AN195" s="58"/>
      <c r="AO195" s="148"/>
      <c r="AP195" s="58"/>
      <c r="AQ195" s="58"/>
      <c r="AR195" s="58"/>
      <c r="AS195" s="148"/>
      <c r="AT195" s="58"/>
      <c r="AU195" s="58"/>
      <c r="AV195" s="58"/>
    </row>
    <row r="196" spans="2:48" ht="15" customHeight="1">
      <c r="B196" s="57"/>
      <c r="C196" s="57"/>
      <c r="D196" s="57"/>
      <c r="E196" s="57"/>
      <c r="F196" s="58"/>
      <c r="G196" s="58"/>
      <c r="H196" s="17"/>
      <c r="I196" s="58"/>
      <c r="J196" s="58"/>
      <c r="K196" s="17"/>
      <c r="L196" s="17"/>
      <c r="M196" s="59"/>
      <c r="N196" s="57"/>
      <c r="O196" s="17"/>
      <c r="P196" s="119"/>
      <c r="Q196" s="182"/>
      <c r="R196" s="183"/>
      <c r="S196" s="148"/>
      <c r="T196" s="148"/>
      <c r="U196" s="58"/>
      <c r="V196" s="58"/>
      <c r="W196" s="58"/>
      <c r="X196" s="58"/>
      <c r="Y196" s="58"/>
      <c r="Z196" s="58"/>
      <c r="AA196" s="58"/>
      <c r="AB196" s="58"/>
      <c r="AC196" s="58"/>
      <c r="AD196" s="119"/>
      <c r="AE196" s="17"/>
      <c r="AF196" s="182"/>
      <c r="AG196" s="183"/>
      <c r="AH196" s="183"/>
      <c r="AI196" s="184"/>
      <c r="AJ196" s="184"/>
      <c r="AK196" s="119"/>
      <c r="AL196" s="58"/>
      <c r="AM196" s="58"/>
      <c r="AN196" s="58"/>
      <c r="AO196" s="148"/>
      <c r="AP196" s="58"/>
      <c r="AQ196" s="58"/>
      <c r="AR196" s="58"/>
      <c r="AS196" s="148"/>
      <c r="AT196" s="58"/>
      <c r="AU196" s="58"/>
      <c r="AV196" s="58"/>
    </row>
    <row r="197" spans="2:48" ht="15" customHeight="1">
      <c r="B197" s="57"/>
      <c r="C197" s="57"/>
      <c r="D197" s="57"/>
      <c r="E197" s="57"/>
      <c r="F197" s="58"/>
      <c r="G197" s="58"/>
      <c r="H197" s="17"/>
      <c r="I197" s="58"/>
      <c r="J197" s="58"/>
      <c r="K197" s="17"/>
      <c r="L197" s="17"/>
      <c r="M197" s="59"/>
      <c r="N197" s="57"/>
      <c r="O197" s="17"/>
      <c r="P197" s="119"/>
      <c r="Q197" s="182"/>
      <c r="R197" s="183"/>
      <c r="S197" s="148"/>
      <c r="T197" s="148"/>
      <c r="U197" s="148"/>
      <c r="V197" s="152"/>
      <c r="W197" s="153"/>
      <c r="X197" s="148"/>
      <c r="Y197" s="152"/>
      <c r="Z197" s="153"/>
      <c r="AA197" s="148"/>
      <c r="AB197" s="152"/>
      <c r="AC197" s="153"/>
      <c r="AD197" s="119"/>
      <c r="AE197" s="17"/>
      <c r="AF197" s="182"/>
      <c r="AG197" s="183"/>
      <c r="AH197" s="183"/>
      <c r="AI197" s="184"/>
      <c r="AJ197" s="184"/>
      <c r="AK197" s="119"/>
      <c r="AL197" s="58"/>
      <c r="AM197" s="58"/>
      <c r="AN197" s="58"/>
      <c r="AO197" s="148"/>
      <c r="AP197" s="58"/>
      <c r="AQ197" s="58"/>
      <c r="AR197" s="58"/>
      <c r="AS197" s="148"/>
      <c r="AT197" s="58"/>
      <c r="AU197" s="58"/>
      <c r="AV197" s="58"/>
    </row>
    <row r="198" spans="2:48" ht="15" customHeight="1">
      <c r="B198" s="57"/>
      <c r="C198" s="57"/>
      <c r="D198" s="57"/>
      <c r="E198" s="57"/>
      <c r="F198" s="58"/>
      <c r="G198" s="58"/>
      <c r="H198" s="17"/>
      <c r="I198" s="58"/>
      <c r="J198" s="58"/>
      <c r="K198" s="17"/>
      <c r="L198" s="17"/>
      <c r="M198" s="59"/>
      <c r="N198" s="57"/>
      <c r="O198" s="17"/>
      <c r="P198" s="119"/>
      <c r="Q198" s="183"/>
      <c r="R198" s="183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82"/>
      <c r="AG198" s="183"/>
      <c r="AH198" s="183"/>
      <c r="AI198" s="184"/>
      <c r="AJ198" s="184"/>
      <c r="AK198" s="119"/>
      <c r="AL198" s="58"/>
      <c r="AM198" s="58"/>
      <c r="AN198" s="58"/>
      <c r="AO198" s="148"/>
      <c r="AP198" s="58"/>
      <c r="AQ198" s="58"/>
      <c r="AR198" s="58"/>
      <c r="AS198" s="148"/>
      <c r="AT198" s="58"/>
      <c r="AU198" s="58"/>
      <c r="AV198" s="58"/>
    </row>
    <row r="199" spans="2:48" ht="15" customHeight="1">
      <c r="B199" s="57"/>
      <c r="C199" s="57"/>
      <c r="D199" s="57"/>
      <c r="E199" s="57"/>
      <c r="F199" s="58"/>
      <c r="G199" s="58"/>
      <c r="H199" s="17"/>
      <c r="I199" s="58"/>
      <c r="J199" s="58"/>
      <c r="K199" s="17"/>
      <c r="L199" s="17"/>
      <c r="M199" s="59"/>
      <c r="N199" s="57"/>
      <c r="O199" s="17"/>
      <c r="P199" s="119"/>
      <c r="Q199" s="183"/>
      <c r="R199" s="187"/>
      <c r="S199" s="119"/>
      <c r="T199" s="119"/>
      <c r="U199" s="58"/>
      <c r="V199" s="58"/>
      <c r="W199" s="58"/>
      <c r="X199" s="58"/>
      <c r="Y199" s="58"/>
      <c r="Z199" s="58"/>
      <c r="AA199" s="58"/>
      <c r="AB199" s="58"/>
      <c r="AC199" s="58"/>
      <c r="AD199" s="119"/>
      <c r="AE199" s="119"/>
      <c r="AF199" s="182"/>
      <c r="AG199" s="183"/>
      <c r="AH199" s="183"/>
      <c r="AI199" s="184"/>
      <c r="AJ199" s="184"/>
      <c r="AK199" s="119"/>
      <c r="AL199" s="58"/>
      <c r="AM199" s="58"/>
      <c r="AN199" s="58"/>
      <c r="AO199" s="148"/>
      <c r="AP199" s="58"/>
      <c r="AQ199" s="58"/>
      <c r="AR199" s="58"/>
      <c r="AS199" s="148"/>
      <c r="AT199" s="58"/>
      <c r="AU199" s="58"/>
      <c r="AV199" s="58"/>
    </row>
    <row r="200" spans="2:48" ht="15" customHeight="1">
      <c r="B200" s="57"/>
      <c r="C200" s="57"/>
      <c r="D200" s="57"/>
      <c r="E200" s="57"/>
      <c r="F200" s="58"/>
      <c r="G200" s="58"/>
      <c r="H200" s="17"/>
      <c r="I200" s="58"/>
      <c r="J200" s="58"/>
      <c r="K200" s="17"/>
      <c r="L200" s="17"/>
      <c r="M200" s="59"/>
      <c r="N200" s="57"/>
      <c r="O200" s="17"/>
      <c r="P200" s="119"/>
      <c r="Q200" s="182"/>
      <c r="R200" s="183"/>
      <c r="S200" s="148"/>
      <c r="T200" s="148"/>
      <c r="U200" s="58"/>
      <c r="V200" s="58"/>
      <c r="W200" s="58"/>
      <c r="X200" s="58"/>
      <c r="Y200" s="58"/>
      <c r="Z200" s="58"/>
      <c r="AA200" s="58"/>
      <c r="AB200" s="58"/>
      <c r="AC200" s="58"/>
      <c r="AD200" s="119"/>
      <c r="AE200" s="119"/>
      <c r="AF200" s="182"/>
      <c r="AG200" s="183"/>
      <c r="AH200" s="183"/>
      <c r="AI200" s="184"/>
      <c r="AJ200" s="184"/>
      <c r="AK200" s="119"/>
      <c r="AL200" s="58"/>
      <c r="AM200" s="58"/>
      <c r="AN200" s="58"/>
      <c r="AO200" s="148"/>
      <c r="AP200" s="58"/>
      <c r="AQ200" s="58"/>
      <c r="AR200" s="58"/>
      <c r="AS200" s="148"/>
      <c r="AT200" s="58"/>
      <c r="AU200" s="58"/>
      <c r="AV200" s="58"/>
    </row>
    <row r="201" spans="2:48" ht="15" customHeight="1">
      <c r="B201" s="57"/>
      <c r="C201" s="57"/>
      <c r="D201" s="57"/>
      <c r="E201" s="57"/>
      <c r="F201" s="58"/>
      <c r="G201" s="58"/>
      <c r="H201" s="17"/>
      <c r="I201" s="58"/>
      <c r="J201" s="58"/>
      <c r="K201" s="17"/>
      <c r="L201" s="17"/>
      <c r="M201" s="59"/>
      <c r="N201" s="57"/>
      <c r="O201" s="17"/>
      <c r="P201" s="119"/>
      <c r="Q201" s="187"/>
      <c r="R201" s="187"/>
      <c r="S201" s="119"/>
      <c r="T201" s="119"/>
      <c r="U201" s="119"/>
      <c r="V201" s="152"/>
      <c r="W201" s="153"/>
      <c r="X201" s="148"/>
      <c r="Y201" s="152"/>
      <c r="Z201" s="153"/>
      <c r="AA201" s="148"/>
      <c r="AB201" s="152"/>
      <c r="AC201" s="152"/>
      <c r="AD201" s="152"/>
      <c r="AE201" s="17"/>
      <c r="AF201" s="182"/>
      <c r="AG201" s="183"/>
      <c r="AH201" s="183"/>
      <c r="AI201" s="184"/>
      <c r="AJ201" s="184"/>
      <c r="AK201" s="119"/>
      <c r="AL201" s="58"/>
      <c r="AM201" s="58"/>
      <c r="AN201" s="58"/>
      <c r="AO201" s="148"/>
      <c r="AP201" s="58"/>
      <c r="AQ201" s="58"/>
      <c r="AR201" s="58"/>
      <c r="AS201" s="148"/>
      <c r="AT201" s="58"/>
      <c r="AU201" s="58"/>
      <c r="AV201" s="58"/>
    </row>
    <row r="202" spans="2:48" ht="15" customHeight="1">
      <c r="B202" s="57"/>
      <c r="C202" s="57"/>
      <c r="D202" s="57"/>
      <c r="E202" s="57"/>
      <c r="F202" s="58"/>
      <c r="G202" s="58"/>
      <c r="H202" s="17"/>
      <c r="I202" s="58"/>
      <c r="J202" s="58"/>
      <c r="K202" s="17"/>
      <c r="L202" s="17"/>
      <c r="M202" s="59"/>
      <c r="N202" s="57"/>
      <c r="O202" s="17"/>
      <c r="P202" s="119"/>
      <c r="Q202" s="183"/>
      <c r="R202" s="183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84"/>
      <c r="AF202" s="182"/>
      <c r="AG202" s="183"/>
      <c r="AH202" s="183"/>
      <c r="AI202" s="184"/>
      <c r="AJ202" s="184"/>
      <c r="AK202" s="119"/>
      <c r="AL202" s="58"/>
      <c r="AM202" s="58"/>
      <c r="AN202" s="58"/>
      <c r="AO202" s="148"/>
      <c r="AP202" s="58"/>
      <c r="AQ202" s="58"/>
      <c r="AR202" s="58"/>
      <c r="AS202" s="148"/>
      <c r="AT202" s="58"/>
      <c r="AU202" s="58"/>
      <c r="AV202" s="58"/>
    </row>
    <row r="203" spans="2:48" ht="15" customHeight="1">
      <c r="B203" s="57"/>
      <c r="C203" s="57"/>
      <c r="D203" s="57"/>
      <c r="E203" s="57"/>
      <c r="F203" s="58"/>
      <c r="G203" s="58"/>
      <c r="H203" s="17"/>
      <c r="I203" s="58"/>
      <c r="J203" s="58"/>
      <c r="K203" s="17"/>
      <c r="L203" s="17"/>
      <c r="M203" s="59"/>
      <c r="N203" s="57"/>
      <c r="O203" s="17"/>
      <c r="P203" s="119"/>
      <c r="Q203" s="183"/>
      <c r="R203" s="187"/>
      <c r="S203" s="119"/>
      <c r="T203" s="119"/>
      <c r="U203" s="58"/>
      <c r="V203" s="58"/>
      <c r="W203" s="58"/>
      <c r="X203" s="58"/>
      <c r="Y203" s="58"/>
      <c r="Z203" s="58"/>
      <c r="AA203" s="58"/>
      <c r="AB203" s="58"/>
      <c r="AC203" s="58"/>
      <c r="AD203" s="119"/>
      <c r="AE203" s="189"/>
      <c r="AF203" s="182"/>
      <c r="AG203" s="183"/>
      <c r="AH203" s="183"/>
      <c r="AI203" s="184"/>
      <c r="AJ203" s="184"/>
      <c r="AK203" s="119"/>
      <c r="AL203" s="58"/>
      <c r="AM203" s="58"/>
      <c r="AN203" s="58"/>
      <c r="AO203" s="148"/>
      <c r="AP203" s="58"/>
      <c r="AQ203" s="58"/>
      <c r="AR203" s="58"/>
      <c r="AS203" s="148"/>
      <c r="AT203" s="58"/>
      <c r="AU203" s="58"/>
      <c r="AV203" s="58"/>
    </row>
    <row r="204" spans="2:48" ht="15" customHeight="1">
      <c r="B204" s="57"/>
      <c r="C204" s="57"/>
      <c r="D204" s="57"/>
      <c r="E204" s="57"/>
      <c r="F204" s="58"/>
      <c r="G204" s="58"/>
      <c r="H204" s="17"/>
      <c r="I204" s="58"/>
      <c r="J204" s="58"/>
      <c r="K204" s="17"/>
      <c r="L204" s="17"/>
      <c r="M204" s="59"/>
      <c r="N204" s="57"/>
      <c r="O204" s="17"/>
      <c r="P204" s="119"/>
      <c r="Q204" s="182"/>
      <c r="R204" s="183"/>
      <c r="S204" s="119"/>
      <c r="T204" s="119"/>
      <c r="U204" s="58"/>
      <c r="V204" s="58"/>
      <c r="W204" s="58"/>
      <c r="X204" s="58"/>
      <c r="Y204" s="58"/>
      <c r="Z204" s="58"/>
      <c r="AA204" s="58"/>
      <c r="AB204" s="58"/>
      <c r="AC204" s="58"/>
      <c r="AD204" s="119"/>
      <c r="AE204" s="189"/>
      <c r="AF204" s="182"/>
      <c r="AG204" s="183"/>
      <c r="AH204" s="183"/>
      <c r="AI204" s="184"/>
      <c r="AJ204" s="184"/>
      <c r="AK204" s="119"/>
      <c r="AL204" s="58"/>
      <c r="AM204" s="58"/>
      <c r="AN204" s="58"/>
      <c r="AO204" s="148"/>
      <c r="AP204" s="58"/>
      <c r="AQ204" s="58"/>
      <c r="AR204" s="58"/>
      <c r="AS204" s="148"/>
      <c r="AT204" s="58"/>
      <c r="AU204" s="58"/>
      <c r="AV204" s="58"/>
    </row>
    <row r="205" spans="2:48" ht="15" customHeight="1">
      <c r="B205" s="57"/>
      <c r="C205" s="57"/>
      <c r="D205" s="57"/>
      <c r="E205" s="57"/>
      <c r="F205" s="58"/>
      <c r="G205" s="58"/>
      <c r="H205" s="17"/>
      <c r="I205" s="58"/>
      <c r="J205" s="58"/>
      <c r="K205" s="17"/>
      <c r="L205" s="17"/>
      <c r="M205" s="59"/>
      <c r="N205" s="57"/>
      <c r="O205" s="17"/>
      <c r="P205" s="119"/>
      <c r="Q205" s="182"/>
      <c r="R205" s="183"/>
      <c r="S205" s="119"/>
      <c r="T205" s="119"/>
      <c r="U205" s="148"/>
      <c r="V205" s="152"/>
      <c r="W205" s="153"/>
      <c r="X205" s="148"/>
      <c r="Y205" s="152"/>
      <c r="Z205" s="153"/>
      <c r="AA205" s="148"/>
      <c r="AB205" s="152"/>
      <c r="AC205" s="153"/>
      <c r="AD205" s="119"/>
      <c r="AE205" s="189"/>
      <c r="AF205" s="182"/>
      <c r="AG205" s="183"/>
      <c r="AH205" s="183"/>
      <c r="AI205" s="184"/>
      <c r="AJ205" s="184"/>
      <c r="AK205" s="119"/>
      <c r="AL205" s="58"/>
      <c r="AM205" s="58"/>
      <c r="AN205" s="58"/>
      <c r="AO205" s="148"/>
      <c r="AP205" s="58"/>
      <c r="AQ205" s="58"/>
      <c r="AR205" s="58"/>
      <c r="AS205" s="148"/>
      <c r="AT205" s="58"/>
      <c r="AU205" s="58"/>
      <c r="AV205" s="58"/>
    </row>
    <row r="206" spans="2:48" ht="15" customHeight="1">
      <c r="B206" s="57"/>
      <c r="C206" s="57"/>
      <c r="D206" s="57"/>
      <c r="E206" s="57"/>
      <c r="F206" s="58"/>
      <c r="G206" s="58"/>
      <c r="H206" s="17"/>
      <c r="I206" s="58"/>
      <c r="J206" s="58"/>
      <c r="K206" s="17"/>
      <c r="L206" s="17"/>
      <c r="M206" s="59"/>
      <c r="N206" s="57"/>
      <c r="O206" s="17"/>
      <c r="P206" s="119"/>
      <c r="Q206" s="183"/>
      <c r="R206" s="183"/>
      <c r="S206" s="148"/>
      <c r="T206" s="148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82"/>
      <c r="AG206" s="183"/>
      <c r="AH206" s="183"/>
      <c r="AI206" s="184"/>
      <c r="AJ206" s="184"/>
      <c r="AK206" s="119"/>
      <c r="AL206" s="58"/>
      <c r="AM206" s="58"/>
      <c r="AN206" s="58"/>
      <c r="AO206" s="148"/>
      <c r="AP206" s="58"/>
      <c r="AQ206" s="58"/>
      <c r="AR206" s="58"/>
      <c r="AS206" s="148"/>
      <c r="AT206" s="58"/>
      <c r="AU206" s="58"/>
      <c r="AV206" s="58"/>
    </row>
    <row r="207" spans="2:48" ht="15" customHeight="1">
      <c r="B207" s="57"/>
      <c r="C207" s="57"/>
      <c r="D207" s="57"/>
      <c r="E207" s="57"/>
      <c r="F207" s="58"/>
      <c r="G207" s="58"/>
      <c r="H207" s="17"/>
      <c r="I207" s="58"/>
      <c r="J207" s="58"/>
      <c r="K207" s="17"/>
      <c r="L207" s="17"/>
      <c r="M207" s="59"/>
      <c r="N207" s="57"/>
      <c r="O207" s="17"/>
      <c r="P207" s="119"/>
      <c r="Q207" s="183"/>
      <c r="R207" s="187"/>
      <c r="S207" s="148"/>
      <c r="T207" s="148"/>
      <c r="U207" s="58"/>
      <c r="V207" s="58"/>
      <c r="W207" s="58"/>
      <c r="X207" s="58"/>
      <c r="Y207" s="58"/>
      <c r="Z207" s="58"/>
      <c r="AA207" s="58"/>
      <c r="AB207" s="58"/>
      <c r="AC207" s="58"/>
      <c r="AD207" s="119"/>
      <c r="AE207" s="119"/>
      <c r="AF207" s="182"/>
      <c r="AG207" s="183"/>
      <c r="AH207" s="183"/>
      <c r="AI207" s="184"/>
      <c r="AJ207" s="184"/>
      <c r="AK207" s="119"/>
      <c r="AL207" s="58"/>
      <c r="AM207" s="58"/>
      <c r="AN207" s="58"/>
      <c r="AO207" s="148"/>
      <c r="AP207" s="58"/>
      <c r="AQ207" s="58"/>
      <c r="AR207" s="58"/>
      <c r="AS207" s="148"/>
      <c r="AT207" s="58"/>
      <c r="AU207" s="58"/>
      <c r="AV207" s="58"/>
    </row>
    <row r="208" spans="2:48" ht="15" customHeight="1">
      <c r="B208" s="57"/>
      <c r="C208" s="57"/>
      <c r="D208" s="57"/>
      <c r="E208" s="57"/>
      <c r="F208" s="58"/>
      <c r="G208" s="58"/>
      <c r="H208" s="17"/>
      <c r="I208" s="58"/>
      <c r="J208" s="58"/>
      <c r="K208" s="17"/>
      <c r="L208" s="17"/>
      <c r="M208" s="59"/>
      <c r="N208" s="57"/>
      <c r="O208" s="17"/>
      <c r="P208" s="119"/>
      <c r="Q208" s="182"/>
      <c r="R208" s="183"/>
      <c r="S208" s="119"/>
      <c r="T208" s="119"/>
      <c r="U208" s="58"/>
      <c r="V208" s="58"/>
      <c r="W208" s="58"/>
      <c r="X208" s="58"/>
      <c r="Y208" s="58"/>
      <c r="Z208" s="58"/>
      <c r="AA208" s="58"/>
      <c r="AB208" s="58"/>
      <c r="AC208" s="58"/>
      <c r="AD208" s="119"/>
      <c r="AE208" s="119"/>
      <c r="AF208" s="182"/>
      <c r="AG208" s="183"/>
      <c r="AH208" s="183"/>
      <c r="AI208" s="184"/>
      <c r="AJ208" s="184"/>
      <c r="AK208" s="119"/>
      <c r="AL208" s="58"/>
      <c r="AM208" s="58"/>
      <c r="AN208" s="58"/>
      <c r="AO208" s="148"/>
      <c r="AP208" s="58"/>
      <c r="AQ208" s="58"/>
      <c r="AR208" s="58"/>
      <c r="AS208" s="148"/>
      <c r="AT208" s="58"/>
      <c r="AU208" s="58"/>
      <c r="AV208" s="58"/>
    </row>
    <row r="209" spans="2:48" ht="15" customHeight="1">
      <c r="B209" s="57"/>
      <c r="C209" s="57"/>
      <c r="D209" s="57"/>
      <c r="E209" s="57"/>
      <c r="F209" s="58"/>
      <c r="G209" s="58"/>
      <c r="H209" s="17"/>
      <c r="I209" s="58"/>
      <c r="J209" s="58"/>
      <c r="K209" s="17"/>
      <c r="L209" s="17"/>
      <c r="M209" s="59"/>
      <c r="N209" s="57"/>
      <c r="O209" s="17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60"/>
      <c r="AG209" s="160"/>
      <c r="AH209" s="160"/>
      <c r="AI209" s="185"/>
      <c r="AJ209" s="185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</row>
    <row r="210" spans="2:31" ht="15" customHeight="1">
      <c r="B210" s="57"/>
      <c r="C210" s="57"/>
      <c r="D210" s="57"/>
      <c r="E210" s="57"/>
      <c r="F210" s="58"/>
      <c r="G210" s="58"/>
      <c r="H210" s="17"/>
      <c r="I210" s="58"/>
      <c r="J210" s="58"/>
      <c r="K210" s="17"/>
      <c r="L210" s="17"/>
      <c r="M210" s="59"/>
      <c r="N210" s="57"/>
      <c r="O210" s="17"/>
      <c r="P210" s="17"/>
      <c r="Q210" s="186"/>
      <c r="R210" s="186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2:31" ht="15" customHeight="1">
      <c r="B211" s="57"/>
      <c r="C211" s="57"/>
      <c r="D211" s="57"/>
      <c r="E211" s="57"/>
      <c r="F211" s="58"/>
      <c r="G211" s="58"/>
      <c r="H211" s="17"/>
      <c r="I211" s="58"/>
      <c r="J211" s="58"/>
      <c r="K211" s="17"/>
      <c r="L211" s="17"/>
      <c r="M211" s="59"/>
      <c r="N211" s="57"/>
      <c r="O211" s="17"/>
      <c r="P211" s="17"/>
      <c r="Q211" s="186"/>
      <c r="R211" s="186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2:31" ht="15" customHeight="1">
      <c r="B212" s="57"/>
      <c r="C212" s="57"/>
      <c r="D212" s="57"/>
      <c r="E212" s="57"/>
      <c r="F212" s="58"/>
      <c r="G212" s="58"/>
      <c r="H212" s="17"/>
      <c r="I212" s="58"/>
      <c r="J212" s="58"/>
      <c r="K212" s="17"/>
      <c r="L212" s="17"/>
      <c r="M212" s="59"/>
      <c r="N212" s="57"/>
      <c r="O212" s="17"/>
      <c r="P212" s="17"/>
      <c r="Q212" s="186"/>
      <c r="R212" s="186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2:31" ht="15" customHeight="1">
      <c r="B213" s="57"/>
      <c r="C213" s="57"/>
      <c r="D213" s="57"/>
      <c r="E213" s="57"/>
      <c r="F213" s="58"/>
      <c r="G213" s="58"/>
      <c r="H213" s="17"/>
      <c r="I213" s="58"/>
      <c r="J213" s="58"/>
      <c r="K213" s="17"/>
      <c r="L213" s="17"/>
      <c r="M213" s="59"/>
      <c r="N213" s="57"/>
      <c r="O213" s="17"/>
      <c r="P213" s="17"/>
      <c r="Q213" s="186"/>
      <c r="R213" s="186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2:31" ht="15" customHeight="1">
      <c r="B214" s="57"/>
      <c r="C214" s="57"/>
      <c r="D214" s="57"/>
      <c r="E214" s="57"/>
      <c r="F214" s="58"/>
      <c r="G214" s="58"/>
      <c r="H214" s="17"/>
      <c r="I214" s="58"/>
      <c r="J214" s="58"/>
      <c r="K214" s="17"/>
      <c r="L214" s="17"/>
      <c r="M214" s="59"/>
      <c r="N214" s="57"/>
      <c r="O214" s="17"/>
      <c r="P214" s="17"/>
      <c r="Q214" s="186"/>
      <c r="R214" s="186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2:31" ht="15" customHeight="1">
      <c r="B215" s="57"/>
      <c r="C215" s="57"/>
      <c r="D215" s="57"/>
      <c r="E215" s="57"/>
      <c r="F215" s="58"/>
      <c r="G215" s="58"/>
      <c r="H215" s="17"/>
      <c r="I215" s="58"/>
      <c r="J215" s="58"/>
      <c r="K215" s="17"/>
      <c r="L215" s="17"/>
      <c r="M215" s="59"/>
      <c r="N215" s="57"/>
      <c r="O215" s="17"/>
      <c r="P215" s="17"/>
      <c r="Q215" s="186"/>
      <c r="R215" s="186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2:31" ht="15" customHeight="1">
      <c r="B216" s="57"/>
      <c r="C216" s="57"/>
      <c r="D216" s="57"/>
      <c r="E216" s="57"/>
      <c r="F216" s="58"/>
      <c r="G216" s="58"/>
      <c r="H216" s="17"/>
      <c r="I216" s="58"/>
      <c r="J216" s="58"/>
      <c r="K216" s="17"/>
      <c r="L216" s="17"/>
      <c r="M216" s="59"/>
      <c r="N216" s="57"/>
      <c r="O216" s="17"/>
      <c r="P216" s="17"/>
      <c r="Q216" s="186"/>
      <c r="R216" s="186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2:31" ht="15" customHeight="1">
      <c r="B217" s="57"/>
      <c r="C217" s="57"/>
      <c r="D217" s="57"/>
      <c r="E217" s="57"/>
      <c r="F217" s="58"/>
      <c r="G217" s="58"/>
      <c r="H217" s="17"/>
      <c r="I217" s="58"/>
      <c r="J217" s="58"/>
      <c r="K217" s="17"/>
      <c r="L217" s="17"/>
      <c r="M217" s="59"/>
      <c r="N217" s="57"/>
      <c r="O217" s="17"/>
      <c r="P217" s="17"/>
      <c r="Q217" s="186"/>
      <c r="R217" s="186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2:31" ht="15" customHeight="1">
      <c r="B218" s="57"/>
      <c r="C218" s="57"/>
      <c r="D218" s="57"/>
      <c r="E218" s="57"/>
      <c r="F218" s="58"/>
      <c r="G218" s="58"/>
      <c r="H218" s="17"/>
      <c r="I218" s="58"/>
      <c r="J218" s="58"/>
      <c r="K218" s="17"/>
      <c r="L218" s="17"/>
      <c r="M218" s="59"/>
      <c r="N218" s="57"/>
      <c r="O218" s="17"/>
      <c r="P218" s="17"/>
      <c r="Q218" s="186"/>
      <c r="R218" s="186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2:31" ht="15" customHeight="1">
      <c r="B219" s="57"/>
      <c r="C219" s="57"/>
      <c r="D219" s="57"/>
      <c r="E219" s="57"/>
      <c r="F219" s="58"/>
      <c r="G219" s="58"/>
      <c r="H219" s="17"/>
      <c r="I219" s="58"/>
      <c r="J219" s="58"/>
      <c r="K219" s="17"/>
      <c r="L219" s="17"/>
      <c r="M219" s="59"/>
      <c r="N219" s="57"/>
      <c r="O219" s="17"/>
      <c r="P219" s="17"/>
      <c r="Q219" s="186"/>
      <c r="R219" s="186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2:31" ht="15" customHeight="1">
      <c r="B220" s="57"/>
      <c r="C220" s="57"/>
      <c r="D220" s="57"/>
      <c r="E220" s="57"/>
      <c r="F220" s="58"/>
      <c r="G220" s="58"/>
      <c r="H220" s="17"/>
      <c r="I220" s="58"/>
      <c r="J220" s="58"/>
      <c r="K220" s="17"/>
      <c r="L220" s="17"/>
      <c r="M220" s="59"/>
      <c r="N220" s="57"/>
      <c r="O220" s="17"/>
      <c r="P220" s="17"/>
      <c r="Q220" s="186"/>
      <c r="R220" s="186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2:31" ht="15" customHeight="1">
      <c r="B221" s="57"/>
      <c r="C221" s="57"/>
      <c r="D221" s="57"/>
      <c r="E221" s="57"/>
      <c r="F221" s="58"/>
      <c r="G221" s="58"/>
      <c r="H221" s="17"/>
      <c r="I221" s="58"/>
      <c r="J221" s="58"/>
      <c r="K221" s="17"/>
      <c r="L221" s="17"/>
      <c r="M221" s="59"/>
      <c r="N221" s="57"/>
      <c r="O221" s="17"/>
      <c r="P221" s="17"/>
      <c r="Q221" s="186"/>
      <c r="R221" s="186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2:31" ht="15" customHeight="1">
      <c r="B222" s="57"/>
      <c r="C222" s="57"/>
      <c r="D222" s="57"/>
      <c r="E222" s="57"/>
      <c r="F222" s="58"/>
      <c r="G222" s="58"/>
      <c r="H222" s="17"/>
      <c r="I222" s="58"/>
      <c r="J222" s="58"/>
      <c r="K222" s="17"/>
      <c r="L222" s="17"/>
      <c r="M222" s="59"/>
      <c r="N222" s="57"/>
      <c r="O222" s="17"/>
      <c r="P222" s="17"/>
      <c r="Q222" s="186"/>
      <c r="R222" s="186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ht="15" customHeight="1">
      <c r="E223" s="57"/>
    </row>
    <row r="224" ht="15" customHeight="1">
      <c r="E224" s="57"/>
    </row>
    <row r="225" ht="15" customHeight="1">
      <c r="E225" s="57"/>
    </row>
    <row r="226" ht="15" customHeight="1">
      <c r="E226" s="57"/>
    </row>
    <row r="227" ht="15" customHeight="1">
      <c r="E227" s="57"/>
    </row>
    <row r="228" ht="15" customHeight="1">
      <c r="E228" s="57"/>
    </row>
    <row r="229" ht="12.75">
      <c r="E229" s="57"/>
    </row>
    <row r="230" ht="12.75">
      <c r="E230" s="57"/>
    </row>
    <row r="231" ht="12.75">
      <c r="E231" s="57"/>
    </row>
    <row r="232" ht="12.75">
      <c r="E232" s="57"/>
    </row>
    <row r="233" ht="12.75">
      <c r="E233" s="57"/>
    </row>
    <row r="234" ht="12.75">
      <c r="E234" s="57"/>
    </row>
    <row r="235" ht="12.75">
      <c r="E235" s="57"/>
    </row>
    <row r="236" ht="12.75">
      <c r="E236" s="57"/>
    </row>
    <row r="237" ht="12.75">
      <c r="E237" s="57"/>
    </row>
    <row r="238" ht="12.75">
      <c r="E238" s="57"/>
    </row>
    <row r="239" ht="12.75">
      <c r="E239" s="57"/>
    </row>
    <row r="240" ht="12.75">
      <c r="E240" s="57"/>
    </row>
    <row r="241" ht="12.75">
      <c r="E241" s="57"/>
    </row>
    <row r="242" ht="12.75">
      <c r="E242" s="57"/>
    </row>
    <row r="243" ht="12.75">
      <c r="E243" s="57"/>
    </row>
    <row r="244" ht="12.75">
      <c r="E244" s="57"/>
    </row>
    <row r="245" ht="12.75">
      <c r="E245" s="57"/>
    </row>
    <row r="246" ht="12.75">
      <c r="E246" s="57"/>
    </row>
    <row r="247" ht="12.75">
      <c r="E247" s="57"/>
    </row>
    <row r="248" ht="12.75">
      <c r="E248" s="57"/>
    </row>
    <row r="249" ht="12.75">
      <c r="E249" s="57"/>
    </row>
    <row r="250" ht="12.75">
      <c r="E250" s="57"/>
    </row>
    <row r="251" ht="12.75">
      <c r="E251" s="57"/>
    </row>
    <row r="252" ht="12.75">
      <c r="E252" s="57"/>
    </row>
    <row r="253" ht="12.75">
      <c r="E253" s="57"/>
    </row>
    <row r="254" ht="12.75">
      <c r="E254" s="57"/>
    </row>
    <row r="255" ht="12.75">
      <c r="E255" s="57"/>
    </row>
    <row r="256" ht="12.75">
      <c r="E256" s="57"/>
    </row>
    <row r="257" ht="12.75">
      <c r="E257" s="57"/>
    </row>
    <row r="258" ht="12.75">
      <c r="E258" s="57"/>
    </row>
    <row r="259" ht="12.75">
      <c r="E259" s="57"/>
    </row>
    <row r="260" ht="12.75">
      <c r="E260" s="57"/>
    </row>
    <row r="261" ht="12.75">
      <c r="E261" s="57"/>
    </row>
  </sheetData>
  <sheetProtection/>
  <mergeCells count="24">
    <mergeCell ref="Q178:R178"/>
    <mergeCell ref="Q182:R182"/>
    <mergeCell ref="Q43:R43"/>
    <mergeCell ref="Q52:R52"/>
    <mergeCell ref="Q186:R186"/>
    <mergeCell ref="Q190:R190"/>
    <mergeCell ref="Q110:R110"/>
    <mergeCell ref="Q114:R114"/>
    <mergeCell ref="Q118:R118"/>
    <mergeCell ref="Q122:R122"/>
    <mergeCell ref="Q144:R144"/>
    <mergeCell ref="Q148:R148"/>
    <mergeCell ref="Q152:R152"/>
    <mergeCell ref="Q156:R156"/>
    <mergeCell ref="Q55:R55"/>
    <mergeCell ref="Q64:R64"/>
    <mergeCell ref="AP6:AR6"/>
    <mergeCell ref="AT6:AV6"/>
    <mergeCell ref="U6:W6"/>
    <mergeCell ref="X6:Z6"/>
    <mergeCell ref="Q9:R9"/>
    <mergeCell ref="Q18:R18"/>
    <mergeCell ref="AA6:AC6"/>
    <mergeCell ref="AL6:AN6"/>
  </mergeCells>
  <printOptions/>
  <pageMargins left="0.24027777777777778" right="0.22013888888888888" top="0.3902777777777778" bottom="0.7097222222222221" header="0.5118055555555555" footer="0.5118055555555555"/>
  <pageSetup fitToHeight="0" fitToWidth="1" orientation="landscape" paperSize="9" scale="65"/>
  <headerFooter alignWithMargins="0">
    <oddFooter>&amp;LInternational Freestyle Skaters Association&amp;C&amp;D&amp;R&amp;F&amp;A</oddFooter>
  </headerFooter>
  <rowBreaks count="2" manualBreakCount="2">
    <brk id="41" max="255" man="1"/>
    <brk id="67" min="15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8" sqref="AP8:AP10"/>
    </sheetView>
  </sheetViews>
  <sheetFormatPr defaultColWidth="11.28125" defaultRowHeight="12.75" outlineLevelCol="1"/>
  <cols>
    <col min="1" max="1" width="18.8515625" style="34" customWidth="1"/>
    <col min="2" max="2" width="11.421875" style="34" customWidth="1"/>
    <col min="3" max="3" width="10.28125" style="34" hidden="1" customWidth="1" outlineLevel="1"/>
    <col min="4" max="4" width="11.28125" style="34" customWidth="1" collapsed="1"/>
    <col min="5" max="5" width="2.28125" style="17" customWidth="1"/>
    <col min="6" max="6" width="4.28125" style="17" customWidth="1"/>
    <col min="7" max="7" width="3.28125" style="17" customWidth="1"/>
    <col min="8" max="8" width="4.00390625" style="17" bestFit="1" customWidth="1"/>
    <col min="9" max="10" width="3.28125" style="17" customWidth="1"/>
    <col min="11" max="11" width="4.00390625" style="17" bestFit="1" customWidth="1"/>
    <col min="12" max="13" width="3.28125" style="17" customWidth="1"/>
    <col min="14" max="14" width="3.7109375" style="17" customWidth="1"/>
    <col min="15" max="16" width="3.28125" style="17" customWidth="1"/>
    <col min="17" max="17" width="4.00390625" style="17" bestFit="1" customWidth="1"/>
    <col min="18" max="19" width="3.28125" style="17" customWidth="1"/>
    <col min="20" max="20" width="4.00390625" style="17" bestFit="1" customWidth="1"/>
    <col min="21" max="22" width="3.28125" style="17" customWidth="1"/>
    <col min="23" max="23" width="4.00390625" style="17" bestFit="1" customWidth="1"/>
    <col min="24" max="25" width="3.28125" style="17" customWidth="1"/>
    <col min="26" max="26" width="4.00390625" style="17" bestFit="1" customWidth="1"/>
    <col min="27" max="28" width="3.28125" style="17" customWidth="1"/>
    <col min="29" max="29" width="4.00390625" style="17" bestFit="1" customWidth="1"/>
    <col min="30" max="31" width="3.28125" style="17" customWidth="1"/>
    <col min="32" max="32" width="4.00390625" style="17" bestFit="1" customWidth="1"/>
    <col min="33" max="34" width="3.28125" style="17" customWidth="1"/>
    <col min="35" max="35" width="4.00390625" style="17" bestFit="1" customWidth="1"/>
    <col min="36" max="37" width="3.28125" style="17" customWidth="1"/>
    <col min="38" max="38" width="4.00390625" style="17" bestFit="1" customWidth="1"/>
    <col min="39" max="40" width="3.28125" style="17" customWidth="1"/>
    <col min="41" max="41" width="2.140625" style="17" customWidth="1"/>
    <col min="42" max="42" width="8.7109375" style="57" customWidth="1"/>
    <col min="43" max="43" width="12.8515625" style="190" customWidth="1"/>
    <col min="44" max="44" width="9.00390625" style="1" customWidth="1"/>
    <col min="45" max="16384" width="11.28125" style="1" customWidth="1"/>
  </cols>
  <sheetData>
    <row r="1" spans="1:43" ht="23.25">
      <c r="A1" s="40"/>
      <c r="B1" s="41"/>
      <c r="C1" s="41"/>
      <c r="D1" s="41"/>
      <c r="E1" s="42"/>
      <c r="F1" s="44"/>
      <c r="G1" s="41"/>
      <c r="H1" s="45"/>
      <c r="I1" s="45"/>
      <c r="J1" s="45"/>
      <c r="K1" s="45"/>
      <c r="L1" s="45"/>
      <c r="M1" s="45"/>
      <c r="N1" s="44" t="str">
        <f>V!$E$17</f>
        <v>World Championship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96"/>
      <c r="AO1" s="1"/>
      <c r="AP1" s="1"/>
      <c r="AQ1" s="1"/>
    </row>
    <row r="2" spans="1:43" ht="24" thickBot="1">
      <c r="A2" s="48"/>
      <c r="B2" s="49"/>
      <c r="C2" s="49"/>
      <c r="D2" s="49"/>
      <c r="E2" s="50"/>
      <c r="F2" s="52"/>
      <c r="G2" s="49"/>
      <c r="H2" s="53"/>
      <c r="I2" s="53"/>
      <c r="J2" s="53"/>
      <c r="K2" s="53"/>
      <c r="L2" s="53"/>
      <c r="M2" s="53"/>
      <c r="N2" s="52" t="str">
        <f>V!$E$18</f>
        <v>25-26-27 July 2008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97"/>
      <c r="AO2" s="1"/>
      <c r="AP2" s="1"/>
      <c r="AQ2" s="1"/>
    </row>
    <row r="3" spans="1:4" ht="12.75">
      <c r="A3" s="17"/>
      <c r="B3" s="17"/>
      <c r="C3" s="17"/>
      <c r="D3" s="17"/>
    </row>
    <row r="4" spans="1:4" ht="16.5" thickBot="1">
      <c r="A4" s="191"/>
      <c r="B4" s="17"/>
      <c r="C4" s="17"/>
      <c r="D4" s="17"/>
    </row>
    <row r="5" spans="1:44" ht="13.5" thickBot="1">
      <c r="A5" s="116" t="s">
        <v>29</v>
      </c>
      <c r="B5" s="116" t="s">
        <v>163</v>
      </c>
      <c r="C5" s="116"/>
      <c r="D5" s="116" t="s">
        <v>31</v>
      </c>
      <c r="E5" s="1"/>
      <c r="F5" s="192">
        <v>70</v>
      </c>
      <c r="G5" s="194" t="e">
        <f>#REF!</f>
        <v>#REF!</v>
      </c>
      <c r="H5" s="195">
        <v>80</v>
      </c>
      <c r="I5" s="193">
        <f>H5</f>
        <v>80</v>
      </c>
      <c r="J5" s="194">
        <f>I5</f>
        <v>80</v>
      </c>
      <c r="K5" s="192">
        <v>90</v>
      </c>
      <c r="L5" s="193">
        <f>K5</f>
        <v>90</v>
      </c>
      <c r="M5" s="194">
        <v>95</v>
      </c>
      <c r="N5" s="195">
        <v>95</v>
      </c>
      <c r="O5" s="193">
        <f>N5</f>
        <v>95</v>
      </c>
      <c r="P5" s="194">
        <f>O5</f>
        <v>95</v>
      </c>
      <c r="Q5" s="192">
        <v>100</v>
      </c>
      <c r="R5" s="193">
        <f>Q5</f>
        <v>100</v>
      </c>
      <c r="S5" s="194">
        <f>R5</f>
        <v>100</v>
      </c>
      <c r="T5" s="195">
        <v>105</v>
      </c>
      <c r="U5" s="193"/>
      <c r="V5" s="194">
        <f>U5</f>
        <v>0</v>
      </c>
      <c r="W5" s="192">
        <v>104</v>
      </c>
      <c r="X5" s="193">
        <f>W5</f>
        <v>104</v>
      </c>
      <c r="Y5" s="194">
        <f>X5</f>
        <v>104</v>
      </c>
      <c r="Z5" s="195">
        <v>107</v>
      </c>
      <c r="AA5" s="193">
        <f>Z5</f>
        <v>107</v>
      </c>
      <c r="AB5" s="194">
        <f>AA5</f>
        <v>107</v>
      </c>
      <c r="AC5" s="192">
        <v>110</v>
      </c>
      <c r="AD5" s="193">
        <f>AC5</f>
        <v>110</v>
      </c>
      <c r="AE5" s="194">
        <f>AD5</f>
        <v>110</v>
      </c>
      <c r="AF5" s="195">
        <v>112</v>
      </c>
      <c r="AG5" s="193">
        <f>AF5</f>
        <v>112</v>
      </c>
      <c r="AH5" s="194">
        <f>AG5</f>
        <v>112</v>
      </c>
      <c r="AI5" s="192">
        <v>114</v>
      </c>
      <c r="AJ5" s="193">
        <f>AI5</f>
        <v>114</v>
      </c>
      <c r="AK5" s="194">
        <f>AJ5</f>
        <v>114</v>
      </c>
      <c r="AL5" s="192">
        <v>115</v>
      </c>
      <c r="AM5" s="193">
        <f>AL5</f>
        <v>115</v>
      </c>
      <c r="AN5" s="194">
        <f>AM5</f>
        <v>115</v>
      </c>
      <c r="AO5" s="1"/>
      <c r="AP5" s="237" t="s">
        <v>149</v>
      </c>
      <c r="AQ5" s="237"/>
      <c r="AR5" s="237"/>
    </row>
    <row r="6" spans="1:44" ht="12.75">
      <c r="A6" s="122"/>
      <c r="B6" s="122"/>
      <c r="C6" s="122"/>
      <c r="D6" s="122"/>
      <c r="E6" s="1"/>
      <c r="F6" s="196"/>
      <c r="G6" s="197"/>
      <c r="H6" s="9"/>
      <c r="I6" s="9"/>
      <c r="J6" s="9"/>
      <c r="K6" s="196"/>
      <c r="L6" s="9"/>
      <c r="M6" s="197"/>
      <c r="N6" s="9"/>
      <c r="O6" s="9"/>
      <c r="P6" s="9"/>
      <c r="Q6" s="196"/>
      <c r="R6" s="9"/>
      <c r="S6" s="197"/>
      <c r="T6" s="9"/>
      <c r="U6" s="9"/>
      <c r="V6" s="9"/>
      <c r="W6" s="196"/>
      <c r="X6" s="9"/>
      <c r="Y6" s="197"/>
      <c r="Z6" s="9"/>
      <c r="AA6" s="9"/>
      <c r="AB6" s="9"/>
      <c r="AC6" s="196"/>
      <c r="AD6" s="9"/>
      <c r="AE6" s="197"/>
      <c r="AF6" s="9"/>
      <c r="AG6" s="9"/>
      <c r="AH6" s="9"/>
      <c r="AI6" s="196"/>
      <c r="AJ6" s="9"/>
      <c r="AK6" s="197"/>
      <c r="AL6" s="196"/>
      <c r="AM6" s="9"/>
      <c r="AN6" s="197"/>
      <c r="AO6" s="1"/>
      <c r="AP6" s="198" t="s">
        <v>150</v>
      </c>
      <c r="AQ6" s="199" t="s">
        <v>151</v>
      </c>
      <c r="AR6" s="200" t="s">
        <v>70</v>
      </c>
    </row>
    <row r="7" spans="1:4" ht="15.75">
      <c r="A7" s="191" t="s">
        <v>0</v>
      </c>
      <c r="B7" s="1"/>
      <c r="C7" s="1"/>
      <c r="D7" s="1"/>
    </row>
    <row r="8" spans="1:44" ht="18.75" customHeight="1">
      <c r="A8" s="31" t="s">
        <v>114</v>
      </c>
      <c r="B8" s="32" t="s">
        <v>115</v>
      </c>
      <c r="C8" s="77" t="str">
        <f aca="true" t="shared" si="0" ref="C8:C17">UPPER(A8)&amp;" "&amp;UPPER(LEFT(B8,1))&amp;LOWER(RIGHT(B8,LEN(B8)-1))</f>
        <v>FADINA Olya</v>
      </c>
      <c r="D8" s="32" t="s">
        <v>197</v>
      </c>
      <c r="E8" s="28"/>
      <c r="F8" s="201" t="s">
        <v>221</v>
      </c>
      <c r="G8" s="19"/>
      <c r="H8" s="220" t="s">
        <v>220</v>
      </c>
      <c r="I8" s="202"/>
      <c r="J8" s="202"/>
      <c r="K8" s="201" t="s">
        <v>220</v>
      </c>
      <c r="L8" s="18"/>
      <c r="M8" s="19"/>
      <c r="N8" s="220" t="s">
        <v>221</v>
      </c>
      <c r="O8" s="202"/>
      <c r="P8" s="202"/>
      <c r="Q8" s="201" t="s">
        <v>220</v>
      </c>
      <c r="R8" s="18"/>
      <c r="S8" s="19"/>
      <c r="T8" s="220" t="s">
        <v>220</v>
      </c>
      <c r="U8" s="202"/>
      <c r="V8" s="202"/>
      <c r="W8" s="201"/>
      <c r="X8" s="18"/>
      <c r="Y8" s="19"/>
      <c r="Z8" s="220" t="s">
        <v>222</v>
      </c>
      <c r="AA8" s="220" t="s">
        <v>222</v>
      </c>
      <c r="AB8" s="220" t="s">
        <v>220</v>
      </c>
      <c r="AC8" s="201" t="s">
        <v>222</v>
      </c>
      <c r="AD8" s="221" t="s">
        <v>220</v>
      </c>
      <c r="AE8" s="19"/>
      <c r="AF8" s="220" t="s">
        <v>220</v>
      </c>
      <c r="AG8" s="202"/>
      <c r="AH8" s="202"/>
      <c r="AI8" s="201" t="s">
        <v>222</v>
      </c>
      <c r="AJ8" s="221" t="s">
        <v>222</v>
      </c>
      <c r="AK8" s="19" t="s">
        <v>220</v>
      </c>
      <c r="AL8" s="201" t="s">
        <v>222</v>
      </c>
      <c r="AM8" s="221" t="s">
        <v>222</v>
      </c>
      <c r="AN8" s="19" t="s">
        <v>222</v>
      </c>
      <c r="AO8" s="28"/>
      <c r="AP8" s="27">
        <v>114</v>
      </c>
      <c r="AQ8" s="27">
        <v>5</v>
      </c>
      <c r="AR8" s="27">
        <v>1</v>
      </c>
    </row>
    <row r="9" spans="1:44" ht="18.75" customHeight="1">
      <c r="A9" s="31" t="s">
        <v>124</v>
      </c>
      <c r="B9" s="32" t="s">
        <v>125</v>
      </c>
      <c r="C9" s="77" t="str">
        <f t="shared" si="0"/>
        <v>TIMOFEEVA Anna</v>
      </c>
      <c r="D9" s="32" t="s">
        <v>197</v>
      </c>
      <c r="E9" s="28"/>
      <c r="F9" s="201" t="s">
        <v>221</v>
      </c>
      <c r="G9" s="19"/>
      <c r="H9" s="220" t="s">
        <v>220</v>
      </c>
      <c r="I9" s="202"/>
      <c r="J9" s="202"/>
      <c r="K9" s="201" t="s">
        <v>220</v>
      </c>
      <c r="L9" s="18"/>
      <c r="M9" s="19"/>
      <c r="N9" s="220" t="s">
        <v>220</v>
      </c>
      <c r="O9" s="202"/>
      <c r="P9" s="202"/>
      <c r="Q9" s="201" t="s">
        <v>220</v>
      </c>
      <c r="R9" s="18"/>
      <c r="S9" s="19"/>
      <c r="T9" s="220" t="s">
        <v>222</v>
      </c>
      <c r="U9" s="220" t="s">
        <v>222</v>
      </c>
      <c r="V9" s="202"/>
      <c r="W9" s="201" t="s">
        <v>222</v>
      </c>
      <c r="X9" s="221" t="s">
        <v>222</v>
      </c>
      <c r="Y9" s="19" t="s">
        <v>220</v>
      </c>
      <c r="Z9" s="223"/>
      <c r="AA9" s="223"/>
      <c r="AB9" s="223"/>
      <c r="AC9" s="224"/>
      <c r="AD9" s="225"/>
      <c r="AE9" s="222"/>
      <c r="AF9" s="223"/>
      <c r="AG9" s="223"/>
      <c r="AH9" s="223"/>
      <c r="AI9" s="224"/>
      <c r="AJ9" s="225"/>
      <c r="AK9" s="222"/>
      <c r="AL9" s="224"/>
      <c r="AM9" s="225"/>
      <c r="AN9" s="222"/>
      <c r="AO9" s="28"/>
      <c r="AP9" s="203">
        <v>104</v>
      </c>
      <c r="AQ9" s="203">
        <v>0</v>
      </c>
      <c r="AR9" s="27">
        <v>2</v>
      </c>
    </row>
    <row r="10" spans="1:44" ht="18.75" customHeight="1">
      <c r="A10" s="31" t="s">
        <v>118</v>
      </c>
      <c r="B10" s="32" t="s">
        <v>119</v>
      </c>
      <c r="C10" s="77" t="str">
        <f t="shared" si="0"/>
        <v>RACCUGLIA Valeria</v>
      </c>
      <c r="D10" s="32" t="s">
        <v>199</v>
      </c>
      <c r="E10" s="28"/>
      <c r="F10" s="201" t="s">
        <v>221</v>
      </c>
      <c r="G10" s="19"/>
      <c r="H10" s="220" t="s">
        <v>221</v>
      </c>
      <c r="I10" s="202"/>
      <c r="J10" s="202"/>
      <c r="K10" s="201" t="s">
        <v>220</v>
      </c>
      <c r="L10" s="18"/>
      <c r="M10" s="19"/>
      <c r="N10" s="220" t="s">
        <v>220</v>
      </c>
      <c r="O10" s="202"/>
      <c r="P10" s="202"/>
      <c r="Q10" s="201" t="s">
        <v>220</v>
      </c>
      <c r="R10" s="18"/>
      <c r="S10" s="19"/>
      <c r="T10" s="220" t="s">
        <v>222</v>
      </c>
      <c r="U10" s="220" t="s">
        <v>222</v>
      </c>
      <c r="V10" s="202"/>
      <c r="W10" s="201" t="s">
        <v>222</v>
      </c>
      <c r="X10" s="221" t="s">
        <v>222</v>
      </c>
      <c r="Y10" s="19" t="s">
        <v>222</v>
      </c>
      <c r="Z10" s="223"/>
      <c r="AA10" s="223"/>
      <c r="AB10" s="223"/>
      <c r="AC10" s="224"/>
      <c r="AD10" s="225"/>
      <c r="AE10" s="222"/>
      <c r="AF10" s="223"/>
      <c r="AG10" s="223"/>
      <c r="AH10" s="223"/>
      <c r="AI10" s="224"/>
      <c r="AJ10" s="225"/>
      <c r="AK10" s="222"/>
      <c r="AL10" s="224"/>
      <c r="AM10" s="225"/>
      <c r="AN10" s="222"/>
      <c r="AO10" s="28"/>
      <c r="AP10" s="203">
        <v>100</v>
      </c>
      <c r="AQ10" s="203">
        <v>0</v>
      </c>
      <c r="AR10" s="27">
        <v>3</v>
      </c>
    </row>
    <row r="11" spans="1:44" ht="18.75" customHeight="1">
      <c r="A11" s="31" t="s">
        <v>62</v>
      </c>
      <c r="B11" s="32" t="s">
        <v>241</v>
      </c>
      <c r="C11" s="77" t="str">
        <f t="shared" si="0"/>
        <v>MASLOVA Natalia</v>
      </c>
      <c r="D11" s="32" t="s">
        <v>197</v>
      </c>
      <c r="E11" s="28"/>
      <c r="F11" s="201" t="s">
        <v>220</v>
      </c>
      <c r="G11" s="19"/>
      <c r="H11" s="220" t="s">
        <v>220</v>
      </c>
      <c r="I11" s="202"/>
      <c r="J11" s="202"/>
      <c r="K11" s="201" t="s">
        <v>222</v>
      </c>
      <c r="L11" s="221" t="s">
        <v>220</v>
      </c>
      <c r="M11" s="19"/>
      <c r="N11" s="220" t="s">
        <v>220</v>
      </c>
      <c r="O11" s="202"/>
      <c r="P11" s="202"/>
      <c r="Q11" s="201" t="s">
        <v>222</v>
      </c>
      <c r="R11" s="221" t="s">
        <v>220</v>
      </c>
      <c r="S11" s="19"/>
      <c r="T11" s="220" t="s">
        <v>222</v>
      </c>
      <c r="U11" s="220" t="s">
        <v>222</v>
      </c>
      <c r="V11" s="223"/>
      <c r="W11" s="224"/>
      <c r="X11" s="225"/>
      <c r="Y11" s="222"/>
      <c r="Z11" s="223"/>
      <c r="AA11" s="223"/>
      <c r="AB11" s="223"/>
      <c r="AC11" s="224"/>
      <c r="AD11" s="225"/>
      <c r="AE11" s="222"/>
      <c r="AF11" s="223"/>
      <c r="AG11" s="223"/>
      <c r="AH11" s="223"/>
      <c r="AI11" s="224"/>
      <c r="AJ11" s="225"/>
      <c r="AK11" s="222"/>
      <c r="AL11" s="224"/>
      <c r="AM11" s="225"/>
      <c r="AN11" s="222"/>
      <c r="AO11" s="28"/>
      <c r="AP11" s="203">
        <v>100</v>
      </c>
      <c r="AQ11" s="203">
        <v>2</v>
      </c>
      <c r="AR11" s="27">
        <v>4</v>
      </c>
    </row>
    <row r="12" spans="1:44" ht="18.75" customHeight="1">
      <c r="A12" s="31" t="s">
        <v>63</v>
      </c>
      <c r="B12" s="32" t="s">
        <v>242</v>
      </c>
      <c r="C12" s="77" t="str">
        <f t="shared" si="0"/>
        <v>PREVIDE MASSARA Marta</v>
      </c>
      <c r="D12" s="32" t="s">
        <v>199</v>
      </c>
      <c r="E12" s="28"/>
      <c r="F12" s="201" t="s">
        <v>221</v>
      </c>
      <c r="G12" s="19"/>
      <c r="H12" s="220" t="s">
        <v>221</v>
      </c>
      <c r="I12" s="202"/>
      <c r="J12" s="202"/>
      <c r="K12" s="201" t="s">
        <v>220</v>
      </c>
      <c r="L12" s="18"/>
      <c r="M12" s="19"/>
      <c r="N12" s="220" t="s">
        <v>220</v>
      </c>
      <c r="O12" s="202"/>
      <c r="P12" s="202"/>
      <c r="Q12" s="201" t="s">
        <v>222</v>
      </c>
      <c r="R12" s="221" t="s">
        <v>222</v>
      </c>
      <c r="S12" s="222"/>
      <c r="T12" s="223"/>
      <c r="U12" s="223"/>
      <c r="V12" s="223"/>
      <c r="W12" s="224"/>
      <c r="X12" s="225"/>
      <c r="Y12" s="222"/>
      <c r="Z12" s="223"/>
      <c r="AA12" s="223"/>
      <c r="AB12" s="223"/>
      <c r="AC12" s="224"/>
      <c r="AD12" s="225"/>
      <c r="AE12" s="222"/>
      <c r="AF12" s="223"/>
      <c r="AG12" s="223"/>
      <c r="AH12" s="223"/>
      <c r="AI12" s="224"/>
      <c r="AJ12" s="225"/>
      <c r="AK12" s="222"/>
      <c r="AL12" s="224"/>
      <c r="AM12" s="225"/>
      <c r="AN12" s="222"/>
      <c r="AO12" s="28"/>
      <c r="AP12" s="203">
        <v>95</v>
      </c>
      <c r="AQ12" s="203">
        <v>0</v>
      </c>
      <c r="AR12" s="27">
        <v>5</v>
      </c>
    </row>
    <row r="13" spans="1:44" ht="18.75" customHeight="1">
      <c r="A13" s="31" t="s">
        <v>58</v>
      </c>
      <c r="B13" s="32" t="s">
        <v>235</v>
      </c>
      <c r="C13" s="77" t="str">
        <f t="shared" si="0"/>
        <v>BERT Alizée</v>
      </c>
      <c r="D13" s="32" t="s">
        <v>200</v>
      </c>
      <c r="E13" s="28"/>
      <c r="F13" s="201" t="s">
        <v>220</v>
      </c>
      <c r="G13" s="19"/>
      <c r="H13" s="220" t="s">
        <v>222</v>
      </c>
      <c r="I13" s="220" t="s">
        <v>222</v>
      </c>
      <c r="J13" s="223"/>
      <c r="K13" s="224"/>
      <c r="L13" s="225"/>
      <c r="M13" s="222"/>
      <c r="N13" s="223"/>
      <c r="O13" s="223"/>
      <c r="P13" s="223"/>
      <c r="Q13" s="224"/>
      <c r="R13" s="225"/>
      <c r="S13" s="222"/>
      <c r="T13" s="223"/>
      <c r="U13" s="223"/>
      <c r="V13" s="223"/>
      <c r="W13" s="224"/>
      <c r="X13" s="225"/>
      <c r="Y13" s="222"/>
      <c r="Z13" s="223"/>
      <c r="AA13" s="223"/>
      <c r="AB13" s="223"/>
      <c r="AC13" s="224"/>
      <c r="AD13" s="225"/>
      <c r="AE13" s="222"/>
      <c r="AF13" s="223"/>
      <c r="AG13" s="223"/>
      <c r="AH13" s="223"/>
      <c r="AI13" s="224"/>
      <c r="AJ13" s="225"/>
      <c r="AK13" s="222"/>
      <c r="AL13" s="224"/>
      <c r="AM13" s="225"/>
      <c r="AN13" s="222"/>
      <c r="AO13" s="28"/>
      <c r="AP13" s="203">
        <v>70</v>
      </c>
      <c r="AQ13" s="203">
        <v>0</v>
      </c>
      <c r="AR13" s="27">
        <v>6</v>
      </c>
    </row>
    <row r="14" spans="1:44" ht="18.75" customHeight="1">
      <c r="A14" s="31" t="s">
        <v>59</v>
      </c>
      <c r="B14" s="32" t="s">
        <v>237</v>
      </c>
      <c r="C14" s="77" t="str">
        <f t="shared" si="0"/>
        <v>HIVERT Chloé</v>
      </c>
      <c r="D14" s="32" t="s">
        <v>200</v>
      </c>
      <c r="E14" s="28"/>
      <c r="F14" s="224"/>
      <c r="G14" s="222"/>
      <c r="H14" s="223"/>
      <c r="I14" s="223"/>
      <c r="J14" s="223"/>
      <c r="K14" s="224"/>
      <c r="L14" s="225"/>
      <c r="M14" s="222"/>
      <c r="N14" s="223"/>
      <c r="O14" s="223"/>
      <c r="P14" s="223"/>
      <c r="Q14" s="224"/>
      <c r="R14" s="225"/>
      <c r="S14" s="222"/>
      <c r="T14" s="223"/>
      <c r="U14" s="223"/>
      <c r="V14" s="223"/>
      <c r="W14" s="224"/>
      <c r="X14" s="225"/>
      <c r="Y14" s="222"/>
      <c r="Z14" s="223"/>
      <c r="AA14" s="223"/>
      <c r="AB14" s="223"/>
      <c r="AC14" s="224"/>
      <c r="AD14" s="225"/>
      <c r="AE14" s="222"/>
      <c r="AF14" s="223"/>
      <c r="AG14" s="223"/>
      <c r="AH14" s="223"/>
      <c r="AI14" s="224"/>
      <c r="AJ14" s="225"/>
      <c r="AK14" s="222"/>
      <c r="AL14" s="224"/>
      <c r="AM14" s="225"/>
      <c r="AN14" s="222"/>
      <c r="AO14" s="28"/>
      <c r="AP14" s="230" t="s">
        <v>22</v>
      </c>
      <c r="AQ14" s="203"/>
      <c r="AR14" s="27">
        <v>7</v>
      </c>
    </row>
    <row r="15" spans="1:44" ht="18.75" customHeight="1">
      <c r="A15" s="31"/>
      <c r="B15" s="32"/>
      <c r="C15" s="77" t="e">
        <f t="shared" si="0"/>
        <v>#VALUE!</v>
      </c>
      <c r="D15" s="32"/>
      <c r="E15" s="28"/>
      <c r="F15" s="201"/>
      <c r="G15" s="19"/>
      <c r="H15" s="202"/>
      <c r="I15" s="202"/>
      <c r="J15" s="202"/>
      <c r="K15" s="201"/>
      <c r="L15" s="18"/>
      <c r="M15" s="19"/>
      <c r="N15" s="202"/>
      <c r="O15" s="202"/>
      <c r="P15" s="202"/>
      <c r="Q15" s="201"/>
      <c r="R15" s="18"/>
      <c r="S15" s="19"/>
      <c r="T15" s="202"/>
      <c r="U15" s="202"/>
      <c r="V15" s="202"/>
      <c r="W15" s="201"/>
      <c r="X15" s="18"/>
      <c r="Y15" s="19"/>
      <c r="Z15" s="202"/>
      <c r="AA15" s="202"/>
      <c r="AB15" s="202"/>
      <c r="AC15" s="201"/>
      <c r="AD15" s="18"/>
      <c r="AE15" s="19"/>
      <c r="AF15" s="202"/>
      <c r="AG15" s="202"/>
      <c r="AH15" s="202"/>
      <c r="AI15" s="201"/>
      <c r="AJ15" s="18"/>
      <c r="AK15" s="19"/>
      <c r="AL15" s="201"/>
      <c r="AM15" s="18"/>
      <c r="AN15" s="19"/>
      <c r="AO15" s="28"/>
      <c r="AP15" s="203"/>
      <c r="AQ15" s="203"/>
      <c r="AR15" s="27"/>
    </row>
    <row r="16" spans="1:44" ht="18.75" customHeight="1">
      <c r="A16" s="31"/>
      <c r="B16" s="32"/>
      <c r="C16" s="77" t="e">
        <f t="shared" si="0"/>
        <v>#VALUE!</v>
      </c>
      <c r="D16" s="32"/>
      <c r="E16" s="28"/>
      <c r="F16" s="201"/>
      <c r="G16" s="19"/>
      <c r="H16" s="202"/>
      <c r="I16" s="202"/>
      <c r="J16" s="202"/>
      <c r="K16" s="201"/>
      <c r="L16" s="18"/>
      <c r="M16" s="19"/>
      <c r="N16" s="202"/>
      <c r="O16" s="202"/>
      <c r="P16" s="202"/>
      <c r="Q16" s="201"/>
      <c r="R16" s="18"/>
      <c r="S16" s="19"/>
      <c r="T16" s="202"/>
      <c r="U16" s="202"/>
      <c r="V16" s="202"/>
      <c r="W16" s="201"/>
      <c r="X16" s="18"/>
      <c r="Y16" s="19"/>
      <c r="Z16" s="202"/>
      <c r="AA16" s="202"/>
      <c r="AB16" s="202"/>
      <c r="AC16" s="201"/>
      <c r="AD16" s="18"/>
      <c r="AE16" s="19"/>
      <c r="AF16" s="202"/>
      <c r="AG16" s="202"/>
      <c r="AH16" s="202"/>
      <c r="AI16" s="201"/>
      <c r="AJ16" s="18"/>
      <c r="AK16" s="19"/>
      <c r="AL16" s="201"/>
      <c r="AM16" s="18"/>
      <c r="AN16" s="19"/>
      <c r="AO16" s="28"/>
      <c r="AP16" s="203"/>
      <c r="AQ16" s="203"/>
      <c r="AR16" s="27"/>
    </row>
    <row r="17" spans="1:44" ht="18.75" customHeight="1">
      <c r="A17" s="78"/>
      <c r="B17" s="78"/>
      <c r="C17" s="77" t="e">
        <f t="shared" si="0"/>
        <v>#VALUE!</v>
      </c>
      <c r="D17" s="78"/>
      <c r="E17" s="28"/>
      <c r="F17" s="201"/>
      <c r="G17" s="19"/>
      <c r="H17" s="202"/>
      <c r="I17" s="202"/>
      <c r="J17" s="202"/>
      <c r="K17" s="201"/>
      <c r="L17" s="18"/>
      <c r="M17" s="19"/>
      <c r="N17" s="202"/>
      <c r="O17" s="202"/>
      <c r="P17" s="202"/>
      <c r="Q17" s="201"/>
      <c r="R17" s="18"/>
      <c r="S17" s="19"/>
      <c r="T17" s="202"/>
      <c r="U17" s="202"/>
      <c r="V17" s="202"/>
      <c r="W17" s="201"/>
      <c r="X17" s="18"/>
      <c r="Y17" s="19"/>
      <c r="Z17" s="202"/>
      <c r="AA17" s="202"/>
      <c r="AB17" s="202"/>
      <c r="AC17" s="201"/>
      <c r="AD17" s="18"/>
      <c r="AE17" s="19"/>
      <c r="AF17" s="202"/>
      <c r="AG17" s="202"/>
      <c r="AH17" s="202"/>
      <c r="AI17" s="201"/>
      <c r="AJ17" s="18"/>
      <c r="AK17" s="19"/>
      <c r="AL17" s="201"/>
      <c r="AM17" s="18"/>
      <c r="AN17" s="19"/>
      <c r="AO17" s="28"/>
      <c r="AP17" s="203"/>
      <c r="AQ17" s="203"/>
      <c r="AR17" s="27"/>
    </row>
    <row r="18" spans="1:4" ht="16.5" thickBot="1">
      <c r="A18" s="191"/>
      <c r="B18" s="17"/>
      <c r="C18" s="17"/>
      <c r="D18" s="17"/>
    </row>
    <row r="19" spans="1:44" ht="13.5" thickBot="1">
      <c r="A19" s="116" t="s">
        <v>29</v>
      </c>
      <c r="B19" s="116" t="s">
        <v>163</v>
      </c>
      <c r="C19" s="116"/>
      <c r="D19" s="116"/>
      <c r="E19" s="1"/>
      <c r="F19" s="195">
        <v>100</v>
      </c>
      <c r="G19" s="194" t="e">
        <f>#REF!</f>
        <v>#REF!</v>
      </c>
      <c r="H19" s="195">
        <v>110</v>
      </c>
      <c r="I19" s="193">
        <f>H19</f>
        <v>110</v>
      </c>
      <c r="J19" s="194">
        <f>I19</f>
        <v>110</v>
      </c>
      <c r="K19" s="192">
        <v>120</v>
      </c>
      <c r="L19" s="193">
        <f>K19</f>
        <v>120</v>
      </c>
      <c r="M19" s="194">
        <f>L19</f>
        <v>120</v>
      </c>
      <c r="N19" s="195">
        <v>125</v>
      </c>
      <c r="O19" s="193">
        <f>N19</f>
        <v>125</v>
      </c>
      <c r="P19" s="194">
        <f>O19</f>
        <v>125</v>
      </c>
      <c r="Q19" s="192">
        <v>130</v>
      </c>
      <c r="R19" s="193">
        <f>Q19</f>
        <v>130</v>
      </c>
      <c r="S19" s="194">
        <f>R19</f>
        <v>130</v>
      </c>
      <c r="T19" s="195">
        <v>135</v>
      </c>
      <c r="U19" s="193">
        <f>T19</f>
        <v>135</v>
      </c>
      <c r="V19" s="194">
        <f>U19</f>
        <v>135</v>
      </c>
      <c r="W19" s="192">
        <v>140</v>
      </c>
      <c r="X19" s="193">
        <f>W19</f>
        <v>140</v>
      </c>
      <c r="Y19" s="194">
        <f>X19</f>
        <v>140</v>
      </c>
      <c r="Z19" s="195">
        <v>145</v>
      </c>
      <c r="AA19" s="193">
        <f>Z19</f>
        <v>145</v>
      </c>
      <c r="AB19" s="194">
        <f>AA19</f>
        <v>145</v>
      </c>
      <c r="AC19" s="192">
        <v>144</v>
      </c>
      <c r="AD19" s="193">
        <f>AC19</f>
        <v>144</v>
      </c>
      <c r="AE19" s="194">
        <f>AD19</f>
        <v>144</v>
      </c>
      <c r="AF19" s="195">
        <v>148</v>
      </c>
      <c r="AG19" s="193">
        <f>AF19</f>
        <v>148</v>
      </c>
      <c r="AH19" s="194">
        <f>AG19</f>
        <v>148</v>
      </c>
      <c r="AI19" s="192"/>
      <c r="AJ19" s="193">
        <f>AI19</f>
        <v>0</v>
      </c>
      <c r="AK19" s="194">
        <f>AJ19</f>
        <v>0</v>
      </c>
      <c r="AL19" s="192"/>
      <c r="AM19" s="193">
        <f>AL19</f>
        <v>0</v>
      </c>
      <c r="AN19" s="194">
        <f>AM19</f>
        <v>0</v>
      </c>
      <c r="AO19" s="1"/>
      <c r="AP19" s="237" t="s">
        <v>149</v>
      </c>
      <c r="AQ19" s="237"/>
      <c r="AR19" s="237"/>
    </row>
    <row r="20" spans="1:44" ht="12.75">
      <c r="A20" s="122"/>
      <c r="B20" s="122"/>
      <c r="C20" s="122"/>
      <c r="D20" s="122"/>
      <c r="E20" s="1"/>
      <c r="F20" s="196"/>
      <c r="G20" s="197"/>
      <c r="H20" s="9"/>
      <c r="I20" s="9"/>
      <c r="J20" s="9"/>
      <c r="K20" s="196"/>
      <c r="L20" s="9"/>
      <c r="M20" s="197"/>
      <c r="N20" s="9"/>
      <c r="O20" s="9"/>
      <c r="P20" s="9"/>
      <c r="Q20" s="196"/>
      <c r="R20" s="9"/>
      <c r="S20" s="197"/>
      <c r="T20" s="9"/>
      <c r="U20" s="9"/>
      <c r="V20" s="9"/>
      <c r="W20" s="196"/>
      <c r="X20" s="9"/>
      <c r="Y20" s="197"/>
      <c r="Z20" s="9"/>
      <c r="AA20" s="9"/>
      <c r="AB20" s="9"/>
      <c r="AC20" s="196"/>
      <c r="AD20" s="9"/>
      <c r="AE20" s="197"/>
      <c r="AF20" s="9"/>
      <c r="AG20" s="9"/>
      <c r="AH20" s="9"/>
      <c r="AI20" s="196"/>
      <c r="AJ20" s="9"/>
      <c r="AK20" s="197"/>
      <c r="AL20" s="196"/>
      <c r="AM20" s="9"/>
      <c r="AN20" s="197"/>
      <c r="AO20" s="1"/>
      <c r="AP20" s="198" t="s">
        <v>150</v>
      </c>
      <c r="AQ20" s="199" t="s">
        <v>151</v>
      </c>
      <c r="AR20" s="200" t="s">
        <v>70</v>
      </c>
    </row>
    <row r="21" spans="1:4" ht="15.75">
      <c r="A21" s="191" t="s">
        <v>1</v>
      </c>
      <c r="B21" s="1"/>
      <c r="C21" s="1"/>
      <c r="D21" s="1"/>
    </row>
    <row r="22" spans="1:44" ht="18.75" customHeight="1">
      <c r="A22" s="29" t="s">
        <v>133</v>
      </c>
      <c r="B22" s="30" t="s">
        <v>178</v>
      </c>
      <c r="C22" s="77" t="str">
        <f aca="true" t="shared" si="1" ref="C22:C34">UPPER(A22)&amp;" "&amp;UPPER(LEFT(B22,1))&amp;LOWER(RIGHT(B22,LEN(B22)-1))</f>
        <v>PODGORNIY Dmitriy</v>
      </c>
      <c r="D22" s="30" t="s">
        <v>197</v>
      </c>
      <c r="E22" s="28"/>
      <c r="F22" s="201" t="s">
        <v>220</v>
      </c>
      <c r="G22" s="19"/>
      <c r="H22" s="220" t="s">
        <v>220</v>
      </c>
      <c r="I22" s="202"/>
      <c r="J22" s="202"/>
      <c r="K22" s="201" t="s">
        <v>220</v>
      </c>
      <c r="L22" s="18"/>
      <c r="M22" s="19"/>
      <c r="N22" s="220" t="s">
        <v>220</v>
      </c>
      <c r="O22" s="202"/>
      <c r="P22" s="202"/>
      <c r="Q22" s="201" t="s">
        <v>220</v>
      </c>
      <c r="R22" s="18"/>
      <c r="S22" s="19"/>
      <c r="T22" s="220" t="s">
        <v>220</v>
      </c>
      <c r="U22" s="202"/>
      <c r="V22" s="202"/>
      <c r="W22" s="201" t="s">
        <v>220</v>
      </c>
      <c r="X22" s="18"/>
      <c r="Y22" s="19"/>
      <c r="Z22" s="220" t="s">
        <v>220</v>
      </c>
      <c r="AA22" s="202"/>
      <c r="AB22" s="202"/>
      <c r="AC22" s="201"/>
      <c r="AD22" s="18"/>
      <c r="AE22" s="19"/>
      <c r="AF22" s="220" t="s">
        <v>222</v>
      </c>
      <c r="AG22" s="220" t="s">
        <v>222</v>
      </c>
      <c r="AH22" s="202"/>
      <c r="AI22" s="201"/>
      <c r="AJ22" s="18"/>
      <c r="AK22" s="19"/>
      <c r="AL22" s="201"/>
      <c r="AM22" s="18"/>
      <c r="AN22" s="19"/>
      <c r="AO22" s="28"/>
      <c r="AP22" s="27">
        <v>145</v>
      </c>
      <c r="AQ22" s="27">
        <v>0</v>
      </c>
      <c r="AR22" s="27">
        <v>1</v>
      </c>
    </row>
    <row r="23" spans="1:44" ht="18.75" customHeight="1">
      <c r="A23" s="219" t="s">
        <v>136</v>
      </c>
      <c r="B23" s="78" t="s">
        <v>137</v>
      </c>
      <c r="C23" s="77" t="str">
        <f t="shared" si="1"/>
        <v>ZAVRAZHNOV Ivan</v>
      </c>
      <c r="D23" s="78" t="s">
        <v>197</v>
      </c>
      <c r="E23" s="28"/>
      <c r="F23" s="201" t="s">
        <v>220</v>
      </c>
      <c r="G23" s="19"/>
      <c r="H23" s="220" t="s">
        <v>220</v>
      </c>
      <c r="I23" s="202"/>
      <c r="J23" s="202"/>
      <c r="K23" s="201" t="s">
        <v>220</v>
      </c>
      <c r="L23" s="18"/>
      <c r="M23" s="19"/>
      <c r="N23" s="220" t="s">
        <v>220</v>
      </c>
      <c r="O23" s="202"/>
      <c r="P23" s="202"/>
      <c r="Q23" s="201" t="s">
        <v>220</v>
      </c>
      <c r="R23" s="18"/>
      <c r="S23" s="19"/>
      <c r="T23" s="220" t="s">
        <v>220</v>
      </c>
      <c r="U23" s="202"/>
      <c r="V23" s="202"/>
      <c r="W23" s="201" t="s">
        <v>220</v>
      </c>
      <c r="X23" s="18"/>
      <c r="Y23" s="19"/>
      <c r="Z23" s="220" t="s">
        <v>222</v>
      </c>
      <c r="AA23" s="220" t="s">
        <v>222</v>
      </c>
      <c r="AB23" s="202"/>
      <c r="AC23" s="201" t="s">
        <v>220</v>
      </c>
      <c r="AD23" s="225"/>
      <c r="AE23" s="222"/>
      <c r="AF23" s="223"/>
      <c r="AG23" s="223"/>
      <c r="AH23" s="223"/>
      <c r="AI23" s="224"/>
      <c r="AJ23" s="225"/>
      <c r="AK23" s="222"/>
      <c r="AL23" s="224"/>
      <c r="AM23" s="225"/>
      <c r="AN23" s="222"/>
      <c r="AO23" s="28"/>
      <c r="AP23" s="203">
        <v>144</v>
      </c>
      <c r="AQ23" s="203">
        <v>0</v>
      </c>
      <c r="AR23" s="27">
        <v>2</v>
      </c>
    </row>
    <row r="24" spans="1:44" ht="18.75" customHeight="1">
      <c r="A24" s="31" t="s">
        <v>130</v>
      </c>
      <c r="B24" s="32" t="s">
        <v>131</v>
      </c>
      <c r="C24" s="77" t="str">
        <f t="shared" si="1"/>
        <v>NAIT CHALAL Hakim</v>
      </c>
      <c r="D24" s="32" t="s">
        <v>200</v>
      </c>
      <c r="E24" s="28"/>
      <c r="F24" s="201" t="s">
        <v>221</v>
      </c>
      <c r="G24" s="19"/>
      <c r="H24" s="220" t="s">
        <v>221</v>
      </c>
      <c r="I24" s="202"/>
      <c r="J24" s="202"/>
      <c r="K24" s="201" t="s">
        <v>220</v>
      </c>
      <c r="L24" s="18"/>
      <c r="M24" s="19"/>
      <c r="N24" s="220" t="s">
        <v>221</v>
      </c>
      <c r="O24" s="202"/>
      <c r="P24" s="202"/>
      <c r="Q24" s="201" t="s">
        <v>220</v>
      </c>
      <c r="R24" s="18"/>
      <c r="S24" s="19"/>
      <c r="T24" s="220" t="s">
        <v>220</v>
      </c>
      <c r="U24" s="202"/>
      <c r="V24" s="202"/>
      <c r="W24" s="201" t="s">
        <v>220</v>
      </c>
      <c r="X24" s="18"/>
      <c r="Y24" s="19"/>
      <c r="Z24" s="220" t="s">
        <v>222</v>
      </c>
      <c r="AA24" s="220" t="s">
        <v>222</v>
      </c>
      <c r="AB24" s="202"/>
      <c r="AC24" s="201" t="s">
        <v>222</v>
      </c>
      <c r="AD24" s="225"/>
      <c r="AE24" s="222"/>
      <c r="AF24" s="223"/>
      <c r="AG24" s="223"/>
      <c r="AH24" s="223"/>
      <c r="AI24" s="224"/>
      <c r="AJ24" s="225"/>
      <c r="AK24" s="222"/>
      <c r="AL24" s="224"/>
      <c r="AM24" s="225"/>
      <c r="AN24" s="222"/>
      <c r="AO24" s="28"/>
      <c r="AP24" s="203">
        <v>140</v>
      </c>
      <c r="AQ24" s="203">
        <v>0</v>
      </c>
      <c r="AR24" s="27">
        <v>3</v>
      </c>
    </row>
    <row r="25" spans="1:44" ht="18.75" customHeight="1">
      <c r="A25" s="219" t="s">
        <v>134</v>
      </c>
      <c r="B25" s="78" t="s">
        <v>135</v>
      </c>
      <c r="C25" s="77" t="str">
        <f t="shared" si="1"/>
        <v>SMIRNOV Mikhail</v>
      </c>
      <c r="D25" s="78" t="s">
        <v>197</v>
      </c>
      <c r="E25" s="28"/>
      <c r="F25" s="201" t="s">
        <v>221</v>
      </c>
      <c r="G25" s="19"/>
      <c r="H25" s="220" t="s">
        <v>221</v>
      </c>
      <c r="I25" s="202"/>
      <c r="J25" s="202"/>
      <c r="K25" s="201" t="s">
        <v>220</v>
      </c>
      <c r="L25" s="18"/>
      <c r="M25" s="19"/>
      <c r="N25" s="220" t="s">
        <v>220</v>
      </c>
      <c r="O25" s="202"/>
      <c r="P25" s="202"/>
      <c r="Q25" s="201" t="s">
        <v>222</v>
      </c>
      <c r="R25" s="221" t="s">
        <v>220</v>
      </c>
      <c r="S25" s="19"/>
      <c r="T25" s="220" t="s">
        <v>220</v>
      </c>
      <c r="U25" s="202"/>
      <c r="V25" s="202"/>
      <c r="W25" s="201" t="s">
        <v>222</v>
      </c>
      <c r="X25" s="221" t="s">
        <v>220</v>
      </c>
      <c r="Y25" s="19"/>
      <c r="Z25" s="220" t="s">
        <v>222</v>
      </c>
      <c r="AA25" s="220" t="s">
        <v>222</v>
      </c>
      <c r="AB25" s="223"/>
      <c r="AC25" s="224"/>
      <c r="AD25" s="225"/>
      <c r="AE25" s="222"/>
      <c r="AF25" s="223"/>
      <c r="AG25" s="223"/>
      <c r="AH25" s="223"/>
      <c r="AI25" s="224"/>
      <c r="AJ25" s="225"/>
      <c r="AK25" s="222"/>
      <c r="AL25" s="224"/>
      <c r="AM25" s="225"/>
      <c r="AN25" s="222"/>
      <c r="AO25" s="28"/>
      <c r="AP25" s="203">
        <v>140</v>
      </c>
      <c r="AQ25" s="203">
        <v>2</v>
      </c>
      <c r="AR25" s="27">
        <v>4</v>
      </c>
    </row>
    <row r="26" spans="1:44" ht="18.75" customHeight="1">
      <c r="A26" s="29" t="s">
        <v>128</v>
      </c>
      <c r="B26" s="30" t="s">
        <v>129</v>
      </c>
      <c r="C26" s="77" t="str">
        <f t="shared" si="1"/>
        <v>GATSKO Vitaly</v>
      </c>
      <c r="D26" s="30" t="s">
        <v>45</v>
      </c>
      <c r="E26" s="28"/>
      <c r="F26" s="201" t="s">
        <v>220</v>
      </c>
      <c r="G26" s="19"/>
      <c r="H26" s="220" t="s">
        <v>220</v>
      </c>
      <c r="I26" s="202"/>
      <c r="J26" s="202"/>
      <c r="K26" s="201" t="s">
        <v>220</v>
      </c>
      <c r="L26" s="18"/>
      <c r="M26" s="19"/>
      <c r="N26" s="220" t="s">
        <v>220</v>
      </c>
      <c r="O26" s="202"/>
      <c r="P26" s="202"/>
      <c r="Q26" s="201" t="s">
        <v>220</v>
      </c>
      <c r="R26" s="18"/>
      <c r="S26" s="19"/>
      <c r="T26" s="220" t="s">
        <v>220</v>
      </c>
      <c r="U26" s="202"/>
      <c r="V26" s="202"/>
      <c r="W26" s="201" t="s">
        <v>222</v>
      </c>
      <c r="X26" s="221" t="s">
        <v>222</v>
      </c>
      <c r="Y26" s="222"/>
      <c r="Z26" s="223"/>
      <c r="AA26" s="223"/>
      <c r="AB26" s="223"/>
      <c r="AC26" s="224"/>
      <c r="AD26" s="225"/>
      <c r="AE26" s="222"/>
      <c r="AF26" s="223"/>
      <c r="AG26" s="223"/>
      <c r="AH26" s="223"/>
      <c r="AI26" s="224"/>
      <c r="AJ26" s="225"/>
      <c r="AK26" s="222"/>
      <c r="AL26" s="224"/>
      <c r="AM26" s="225"/>
      <c r="AN26" s="222"/>
      <c r="AO26" s="28"/>
      <c r="AP26" s="203">
        <v>135</v>
      </c>
      <c r="AQ26" s="203">
        <v>0</v>
      </c>
      <c r="AR26" s="27">
        <v>5</v>
      </c>
    </row>
    <row r="27" spans="1:44" ht="18.75" customHeight="1">
      <c r="A27" s="29" t="s">
        <v>126</v>
      </c>
      <c r="B27" s="30" t="s">
        <v>127</v>
      </c>
      <c r="C27" s="77" t="str">
        <f t="shared" si="1"/>
        <v>CATROUX Laurent</v>
      </c>
      <c r="D27" s="30" t="s">
        <v>200</v>
      </c>
      <c r="E27" s="28"/>
      <c r="F27" s="201" t="s">
        <v>221</v>
      </c>
      <c r="G27" s="19"/>
      <c r="H27" s="220" t="s">
        <v>221</v>
      </c>
      <c r="I27" s="202"/>
      <c r="J27" s="202"/>
      <c r="K27" s="201" t="s">
        <v>220</v>
      </c>
      <c r="L27" s="18"/>
      <c r="M27" s="19"/>
      <c r="N27" s="220" t="s">
        <v>220</v>
      </c>
      <c r="O27" s="202"/>
      <c r="P27" s="202"/>
      <c r="Q27" s="201" t="s">
        <v>220</v>
      </c>
      <c r="R27" s="18"/>
      <c r="S27" s="19"/>
      <c r="T27" s="220" t="s">
        <v>222</v>
      </c>
      <c r="U27" s="220" t="s">
        <v>222</v>
      </c>
      <c r="V27" s="223"/>
      <c r="W27" s="224"/>
      <c r="X27" s="225"/>
      <c r="Y27" s="222"/>
      <c r="Z27" s="223"/>
      <c r="AA27" s="223"/>
      <c r="AB27" s="223"/>
      <c r="AC27" s="224"/>
      <c r="AD27" s="225"/>
      <c r="AE27" s="222"/>
      <c r="AF27" s="223"/>
      <c r="AG27" s="223"/>
      <c r="AH27" s="223"/>
      <c r="AI27" s="224"/>
      <c r="AJ27" s="225"/>
      <c r="AK27" s="222"/>
      <c r="AL27" s="224"/>
      <c r="AM27" s="225"/>
      <c r="AN27" s="222"/>
      <c r="AO27" s="28"/>
      <c r="AP27" s="203">
        <v>130</v>
      </c>
      <c r="AQ27" s="203">
        <v>0</v>
      </c>
      <c r="AR27" s="27">
        <v>6</v>
      </c>
    </row>
    <row r="28" spans="1:44" ht="18.75" customHeight="1">
      <c r="A28" s="219" t="s">
        <v>100</v>
      </c>
      <c r="B28" s="78" t="s">
        <v>184</v>
      </c>
      <c r="C28" s="77" t="str">
        <f t="shared" si="1"/>
        <v>SORDI Enrico</v>
      </c>
      <c r="D28" s="78" t="s">
        <v>199</v>
      </c>
      <c r="E28" s="28"/>
      <c r="F28" s="201" t="s">
        <v>221</v>
      </c>
      <c r="G28" s="19"/>
      <c r="H28" s="220" t="s">
        <v>221</v>
      </c>
      <c r="I28" s="202"/>
      <c r="J28" s="202"/>
      <c r="K28" s="201" t="s">
        <v>220</v>
      </c>
      <c r="L28" s="18"/>
      <c r="M28" s="19"/>
      <c r="N28" s="220" t="s">
        <v>220</v>
      </c>
      <c r="O28" s="202"/>
      <c r="P28" s="202"/>
      <c r="Q28" s="201" t="s">
        <v>220</v>
      </c>
      <c r="R28" s="18"/>
      <c r="S28" s="19"/>
      <c r="T28" s="220" t="s">
        <v>222</v>
      </c>
      <c r="U28" s="220" t="s">
        <v>222</v>
      </c>
      <c r="V28" s="223"/>
      <c r="W28" s="224"/>
      <c r="X28" s="225"/>
      <c r="Y28" s="222"/>
      <c r="Z28" s="223"/>
      <c r="AA28" s="223"/>
      <c r="AB28" s="223"/>
      <c r="AC28" s="224"/>
      <c r="AD28" s="225"/>
      <c r="AE28" s="222"/>
      <c r="AF28" s="223"/>
      <c r="AG28" s="223"/>
      <c r="AH28" s="223"/>
      <c r="AI28" s="224"/>
      <c r="AJ28" s="225"/>
      <c r="AK28" s="222"/>
      <c r="AL28" s="224"/>
      <c r="AM28" s="225"/>
      <c r="AN28" s="222"/>
      <c r="AO28" s="28"/>
      <c r="AP28" s="203">
        <v>130</v>
      </c>
      <c r="AQ28" s="203">
        <v>0</v>
      </c>
      <c r="AR28" s="27">
        <v>6</v>
      </c>
    </row>
    <row r="29" spans="1:44" ht="18.75" customHeight="1">
      <c r="A29" s="31" t="s">
        <v>96</v>
      </c>
      <c r="B29" s="32" t="s">
        <v>105</v>
      </c>
      <c r="C29" s="77" t="str">
        <f t="shared" si="1"/>
        <v>IMBERT Antwan</v>
      </c>
      <c r="D29" s="32" t="s">
        <v>200</v>
      </c>
      <c r="E29" s="28"/>
      <c r="F29" s="201" t="s">
        <v>221</v>
      </c>
      <c r="G29" s="19"/>
      <c r="H29" s="220" t="s">
        <v>221</v>
      </c>
      <c r="I29" s="202"/>
      <c r="J29" s="202"/>
      <c r="K29" s="201" t="s">
        <v>220</v>
      </c>
      <c r="L29" s="18"/>
      <c r="M29" s="19"/>
      <c r="N29" s="220" t="s">
        <v>220</v>
      </c>
      <c r="O29" s="202"/>
      <c r="P29" s="202"/>
      <c r="Q29" s="201" t="s">
        <v>222</v>
      </c>
      <c r="R29" s="221" t="s">
        <v>222</v>
      </c>
      <c r="S29" s="222"/>
      <c r="T29" s="223"/>
      <c r="U29" s="223"/>
      <c r="V29" s="223"/>
      <c r="W29" s="224"/>
      <c r="X29" s="225"/>
      <c r="Y29" s="222"/>
      <c r="Z29" s="223"/>
      <c r="AA29" s="223"/>
      <c r="AB29" s="223"/>
      <c r="AC29" s="224"/>
      <c r="AD29" s="225"/>
      <c r="AE29" s="222"/>
      <c r="AF29" s="223"/>
      <c r="AG29" s="223"/>
      <c r="AH29" s="223"/>
      <c r="AI29" s="224"/>
      <c r="AJ29" s="225"/>
      <c r="AK29" s="222"/>
      <c r="AL29" s="224"/>
      <c r="AM29" s="225"/>
      <c r="AN29" s="222"/>
      <c r="AO29" s="28"/>
      <c r="AP29" s="203">
        <v>125</v>
      </c>
      <c r="AQ29" s="203">
        <v>0</v>
      </c>
      <c r="AR29" s="27">
        <v>8</v>
      </c>
    </row>
    <row r="30" spans="1:44" ht="18.75" customHeight="1">
      <c r="A30" s="219" t="s">
        <v>138</v>
      </c>
      <c r="B30" s="78" t="s">
        <v>108</v>
      </c>
      <c r="C30" s="77" t="str">
        <f t="shared" si="1"/>
        <v>KUDREVATYKH Alexander</v>
      </c>
      <c r="D30" s="78" t="s">
        <v>197</v>
      </c>
      <c r="E30" s="28"/>
      <c r="F30" s="201" t="s">
        <v>220</v>
      </c>
      <c r="G30" s="19"/>
      <c r="H30" s="220" t="s">
        <v>220</v>
      </c>
      <c r="I30" s="202"/>
      <c r="J30" s="202"/>
      <c r="K30" s="201" t="s">
        <v>220</v>
      </c>
      <c r="L30" s="18"/>
      <c r="M30" s="19"/>
      <c r="N30" s="220" t="s">
        <v>220</v>
      </c>
      <c r="O30" s="202"/>
      <c r="P30" s="202"/>
      <c r="Q30" s="201" t="s">
        <v>222</v>
      </c>
      <c r="R30" s="221" t="s">
        <v>222</v>
      </c>
      <c r="S30" s="222"/>
      <c r="T30" s="223"/>
      <c r="U30" s="223"/>
      <c r="V30" s="223"/>
      <c r="W30" s="224"/>
      <c r="X30" s="225"/>
      <c r="Y30" s="222"/>
      <c r="Z30" s="223"/>
      <c r="AA30" s="223"/>
      <c r="AB30" s="223"/>
      <c r="AC30" s="224"/>
      <c r="AD30" s="225"/>
      <c r="AE30" s="222"/>
      <c r="AF30" s="223"/>
      <c r="AG30" s="223"/>
      <c r="AH30" s="223"/>
      <c r="AI30" s="224"/>
      <c r="AJ30" s="225"/>
      <c r="AK30" s="222"/>
      <c r="AL30" s="224"/>
      <c r="AM30" s="225"/>
      <c r="AN30" s="222"/>
      <c r="AO30" s="28"/>
      <c r="AP30" s="203">
        <v>125</v>
      </c>
      <c r="AQ30" s="203">
        <v>0</v>
      </c>
      <c r="AR30" s="27">
        <v>8</v>
      </c>
    </row>
    <row r="31" spans="1:44" ht="18.75" customHeight="1">
      <c r="A31" s="31" t="s">
        <v>98</v>
      </c>
      <c r="B31" s="32" t="s">
        <v>107</v>
      </c>
      <c r="C31" s="77" t="str">
        <f t="shared" si="1"/>
        <v>NAIOLEARI Simone</v>
      </c>
      <c r="D31" s="32" t="s">
        <v>199</v>
      </c>
      <c r="E31" s="28"/>
      <c r="F31" s="201" t="s">
        <v>221</v>
      </c>
      <c r="G31" s="19"/>
      <c r="H31" s="220" t="s">
        <v>220</v>
      </c>
      <c r="I31" s="202"/>
      <c r="J31" s="202"/>
      <c r="K31" s="201" t="s">
        <v>222</v>
      </c>
      <c r="L31" s="221" t="s">
        <v>220</v>
      </c>
      <c r="M31" s="19"/>
      <c r="N31" s="220" t="s">
        <v>222</v>
      </c>
      <c r="O31" s="220" t="s">
        <v>220</v>
      </c>
      <c r="P31" s="202"/>
      <c r="Q31" s="201" t="s">
        <v>222</v>
      </c>
      <c r="R31" s="221" t="s">
        <v>222</v>
      </c>
      <c r="S31" s="222"/>
      <c r="T31" s="223"/>
      <c r="U31" s="223"/>
      <c r="V31" s="223"/>
      <c r="W31" s="224"/>
      <c r="X31" s="225"/>
      <c r="Y31" s="222"/>
      <c r="Z31" s="223"/>
      <c r="AA31" s="223"/>
      <c r="AB31" s="223"/>
      <c r="AC31" s="224"/>
      <c r="AD31" s="225"/>
      <c r="AE31" s="222"/>
      <c r="AF31" s="223"/>
      <c r="AG31" s="223"/>
      <c r="AH31" s="223"/>
      <c r="AI31" s="224"/>
      <c r="AJ31" s="225"/>
      <c r="AK31" s="222"/>
      <c r="AL31" s="224"/>
      <c r="AM31" s="225"/>
      <c r="AN31" s="222"/>
      <c r="AO31" s="28"/>
      <c r="AP31" s="203">
        <v>125</v>
      </c>
      <c r="AQ31" s="203">
        <v>2</v>
      </c>
      <c r="AR31" s="27">
        <v>10</v>
      </c>
    </row>
    <row r="32" spans="1:44" ht="18.75" customHeight="1">
      <c r="A32" s="31" t="s">
        <v>179</v>
      </c>
      <c r="B32" s="32" t="s">
        <v>180</v>
      </c>
      <c r="C32" s="77" t="str">
        <f t="shared" si="1"/>
        <v>LUXEY Clément</v>
      </c>
      <c r="D32" s="32" t="s">
        <v>200</v>
      </c>
      <c r="E32" s="28"/>
      <c r="F32" s="201" t="s">
        <v>220</v>
      </c>
      <c r="G32" s="19"/>
      <c r="H32" s="220" t="s">
        <v>220</v>
      </c>
      <c r="I32" s="202"/>
      <c r="J32" s="202"/>
      <c r="K32" s="201" t="s">
        <v>220</v>
      </c>
      <c r="L32" s="18"/>
      <c r="M32" s="19"/>
      <c r="N32" s="220" t="s">
        <v>222</v>
      </c>
      <c r="O32" s="220" t="s">
        <v>222</v>
      </c>
      <c r="P32" s="223"/>
      <c r="Q32" s="224"/>
      <c r="R32" s="225"/>
      <c r="S32" s="222"/>
      <c r="T32" s="223"/>
      <c r="U32" s="223"/>
      <c r="V32" s="223"/>
      <c r="W32" s="224"/>
      <c r="X32" s="225"/>
      <c r="Y32" s="222"/>
      <c r="Z32" s="223"/>
      <c r="AA32" s="223"/>
      <c r="AB32" s="223"/>
      <c r="AC32" s="224"/>
      <c r="AD32" s="225"/>
      <c r="AE32" s="222"/>
      <c r="AF32" s="223"/>
      <c r="AG32" s="223"/>
      <c r="AH32" s="223"/>
      <c r="AI32" s="224"/>
      <c r="AJ32" s="225"/>
      <c r="AK32" s="222"/>
      <c r="AL32" s="224"/>
      <c r="AM32" s="225"/>
      <c r="AN32" s="222"/>
      <c r="AO32" s="28"/>
      <c r="AP32" s="203">
        <v>120</v>
      </c>
      <c r="AQ32" s="203">
        <v>0</v>
      </c>
      <c r="AR32" s="27">
        <v>11</v>
      </c>
    </row>
    <row r="33" spans="1:44" ht="18.75" customHeight="1">
      <c r="A33" s="31" t="s">
        <v>132</v>
      </c>
      <c r="B33" s="32" t="s">
        <v>15</v>
      </c>
      <c r="C33" s="77" t="str">
        <f t="shared" si="1"/>
        <v>PASTORMERLO Andrea</v>
      </c>
      <c r="D33" s="32" t="s">
        <v>199</v>
      </c>
      <c r="E33" s="28"/>
      <c r="F33" s="201" t="s">
        <v>221</v>
      </c>
      <c r="G33" s="19"/>
      <c r="H33" s="220" t="s">
        <v>220</v>
      </c>
      <c r="I33" s="202"/>
      <c r="J33" s="202"/>
      <c r="K33" s="201" t="s">
        <v>220</v>
      </c>
      <c r="L33" s="18"/>
      <c r="M33" s="19"/>
      <c r="N33" s="220" t="s">
        <v>222</v>
      </c>
      <c r="O33" s="220" t="s">
        <v>222</v>
      </c>
      <c r="P33" s="223"/>
      <c r="Q33" s="224"/>
      <c r="R33" s="225"/>
      <c r="S33" s="222"/>
      <c r="T33" s="223"/>
      <c r="U33" s="223"/>
      <c r="V33" s="223"/>
      <c r="W33" s="224"/>
      <c r="X33" s="225"/>
      <c r="Y33" s="222"/>
      <c r="Z33" s="223"/>
      <c r="AA33" s="223"/>
      <c r="AB33" s="223"/>
      <c r="AC33" s="224"/>
      <c r="AD33" s="225"/>
      <c r="AE33" s="222"/>
      <c r="AF33" s="223"/>
      <c r="AG33" s="223"/>
      <c r="AH33" s="223"/>
      <c r="AI33" s="224"/>
      <c r="AJ33" s="225"/>
      <c r="AK33" s="222"/>
      <c r="AL33" s="224"/>
      <c r="AM33" s="225"/>
      <c r="AN33" s="222"/>
      <c r="AO33" s="28"/>
      <c r="AP33" s="203">
        <v>120</v>
      </c>
      <c r="AQ33" s="203">
        <v>0</v>
      </c>
      <c r="AR33" s="27">
        <v>11</v>
      </c>
    </row>
    <row r="34" spans="1:44" ht="18.75" customHeight="1">
      <c r="A34" s="219" t="s">
        <v>193</v>
      </c>
      <c r="B34" s="78" t="s">
        <v>194</v>
      </c>
      <c r="C34" s="77" t="str">
        <f t="shared" si="1"/>
        <v>ULIVIERI Luca</v>
      </c>
      <c r="D34" s="78" t="s">
        <v>199</v>
      </c>
      <c r="E34" s="28"/>
      <c r="F34" s="201" t="s">
        <v>220</v>
      </c>
      <c r="G34" s="19"/>
      <c r="H34" s="220" t="s">
        <v>220</v>
      </c>
      <c r="I34" s="202"/>
      <c r="J34" s="202"/>
      <c r="K34" s="201" t="s">
        <v>222</v>
      </c>
      <c r="L34" s="221" t="s">
        <v>222</v>
      </c>
      <c r="M34" s="222"/>
      <c r="N34" s="223"/>
      <c r="O34" s="223"/>
      <c r="P34" s="223"/>
      <c r="Q34" s="224"/>
      <c r="R34" s="225"/>
      <c r="S34" s="222"/>
      <c r="T34" s="223"/>
      <c r="U34" s="223"/>
      <c r="V34" s="223"/>
      <c r="W34" s="224"/>
      <c r="X34" s="225"/>
      <c r="Y34" s="222"/>
      <c r="Z34" s="223"/>
      <c r="AA34" s="223"/>
      <c r="AB34" s="223"/>
      <c r="AC34" s="224"/>
      <c r="AD34" s="225"/>
      <c r="AE34" s="222"/>
      <c r="AF34" s="223"/>
      <c r="AG34" s="223"/>
      <c r="AH34" s="223"/>
      <c r="AI34" s="224"/>
      <c r="AJ34" s="225"/>
      <c r="AK34" s="222"/>
      <c r="AL34" s="224"/>
      <c r="AM34" s="225"/>
      <c r="AN34" s="222"/>
      <c r="AO34" s="28"/>
      <c r="AP34" s="203">
        <v>110</v>
      </c>
      <c r="AQ34" s="203">
        <v>0</v>
      </c>
      <c r="AR34" s="27">
        <v>13</v>
      </c>
    </row>
    <row r="35" spans="1:44" ht="18.75" customHeight="1">
      <c r="A35" s="78"/>
      <c r="B35" s="78"/>
      <c r="C35" s="77" t="e">
        <f aca="true" t="shared" si="2" ref="C35:C53">UPPER(A35)&amp;" "&amp;UPPER(LEFT(B35,1))&amp;LOWER(RIGHT(B35,LEN(B35)-1))</f>
        <v>#VALUE!</v>
      </c>
      <c r="D35" s="78"/>
      <c r="E35" s="28"/>
      <c r="F35" s="201"/>
      <c r="G35" s="19"/>
      <c r="H35" s="202"/>
      <c r="I35" s="202"/>
      <c r="J35" s="202"/>
      <c r="K35" s="201"/>
      <c r="L35" s="18"/>
      <c r="M35" s="19"/>
      <c r="N35" s="202"/>
      <c r="O35" s="202"/>
      <c r="P35" s="202"/>
      <c r="Q35" s="201"/>
      <c r="R35" s="18"/>
      <c r="S35" s="19"/>
      <c r="T35" s="202"/>
      <c r="U35" s="202"/>
      <c r="V35" s="202"/>
      <c r="W35" s="201"/>
      <c r="X35" s="18"/>
      <c r="Y35" s="19"/>
      <c r="Z35" s="202"/>
      <c r="AA35" s="202"/>
      <c r="AB35" s="202"/>
      <c r="AC35" s="201"/>
      <c r="AD35" s="18"/>
      <c r="AE35" s="19"/>
      <c r="AF35" s="202"/>
      <c r="AG35" s="202"/>
      <c r="AH35" s="202"/>
      <c r="AI35" s="201"/>
      <c r="AJ35" s="18"/>
      <c r="AK35" s="19"/>
      <c r="AL35" s="201"/>
      <c r="AM35" s="18"/>
      <c r="AN35" s="19"/>
      <c r="AO35" s="28"/>
      <c r="AP35" s="203"/>
      <c r="AQ35" s="203"/>
      <c r="AR35" s="27"/>
    </row>
    <row r="36" spans="1:44" ht="18.75" customHeight="1">
      <c r="A36" s="78"/>
      <c r="B36" s="78"/>
      <c r="C36" s="77" t="e">
        <f t="shared" si="2"/>
        <v>#VALUE!</v>
      </c>
      <c r="D36" s="78"/>
      <c r="E36" s="28"/>
      <c r="F36" s="201"/>
      <c r="G36" s="19"/>
      <c r="H36" s="202"/>
      <c r="I36" s="202"/>
      <c r="J36" s="202"/>
      <c r="K36" s="201"/>
      <c r="L36" s="18"/>
      <c r="M36" s="19"/>
      <c r="N36" s="202"/>
      <c r="O36" s="202"/>
      <c r="P36" s="202"/>
      <c r="Q36" s="201"/>
      <c r="R36" s="18"/>
      <c r="S36" s="19"/>
      <c r="T36" s="202"/>
      <c r="U36" s="202"/>
      <c r="V36" s="202"/>
      <c r="W36" s="201"/>
      <c r="X36" s="18"/>
      <c r="Y36" s="19"/>
      <c r="Z36" s="202"/>
      <c r="AA36" s="202"/>
      <c r="AB36" s="202"/>
      <c r="AC36" s="201"/>
      <c r="AD36" s="18"/>
      <c r="AE36" s="19"/>
      <c r="AF36" s="202"/>
      <c r="AG36" s="202"/>
      <c r="AH36" s="202"/>
      <c r="AI36" s="201"/>
      <c r="AJ36" s="18"/>
      <c r="AK36" s="19"/>
      <c r="AL36" s="201"/>
      <c r="AM36" s="18"/>
      <c r="AN36" s="19"/>
      <c r="AO36" s="28"/>
      <c r="AP36" s="203"/>
      <c r="AQ36" s="203"/>
      <c r="AR36" s="27"/>
    </row>
    <row r="37" spans="1:44" ht="18.75" customHeight="1">
      <c r="A37" s="78"/>
      <c r="B37" s="78"/>
      <c r="C37" s="77" t="e">
        <f t="shared" si="2"/>
        <v>#VALUE!</v>
      </c>
      <c r="D37" s="78"/>
      <c r="E37" s="28"/>
      <c r="F37" s="201"/>
      <c r="G37" s="19"/>
      <c r="H37" s="202"/>
      <c r="I37" s="202"/>
      <c r="J37" s="202"/>
      <c r="K37" s="201"/>
      <c r="L37" s="18"/>
      <c r="M37" s="19"/>
      <c r="N37" s="202"/>
      <c r="O37" s="202"/>
      <c r="P37" s="202"/>
      <c r="Q37" s="201"/>
      <c r="R37" s="18"/>
      <c r="S37" s="19"/>
      <c r="T37" s="202"/>
      <c r="U37" s="202"/>
      <c r="V37" s="202"/>
      <c r="W37" s="201"/>
      <c r="X37" s="18"/>
      <c r="Y37" s="19"/>
      <c r="Z37" s="202"/>
      <c r="AA37" s="202"/>
      <c r="AB37" s="202"/>
      <c r="AC37" s="201"/>
      <c r="AD37" s="18"/>
      <c r="AE37" s="19"/>
      <c r="AF37" s="202"/>
      <c r="AG37" s="202"/>
      <c r="AH37" s="202"/>
      <c r="AI37" s="201"/>
      <c r="AJ37" s="18"/>
      <c r="AK37" s="19"/>
      <c r="AL37" s="201"/>
      <c r="AM37" s="18"/>
      <c r="AN37" s="19"/>
      <c r="AO37" s="28"/>
      <c r="AP37" s="203"/>
      <c r="AQ37" s="203"/>
      <c r="AR37" s="27"/>
    </row>
    <row r="38" spans="1:44" ht="18.75" customHeight="1">
      <c r="A38" s="78"/>
      <c r="B38" s="78"/>
      <c r="C38" s="77" t="e">
        <f t="shared" si="2"/>
        <v>#VALUE!</v>
      </c>
      <c r="D38" s="78"/>
      <c r="E38" s="28"/>
      <c r="F38" s="201"/>
      <c r="G38" s="19"/>
      <c r="H38" s="202"/>
      <c r="I38" s="202"/>
      <c r="J38" s="202"/>
      <c r="K38" s="201"/>
      <c r="L38" s="18"/>
      <c r="M38" s="19"/>
      <c r="N38" s="202"/>
      <c r="O38" s="202"/>
      <c r="P38" s="202"/>
      <c r="Q38" s="201"/>
      <c r="R38" s="18"/>
      <c r="S38" s="19"/>
      <c r="T38" s="202"/>
      <c r="U38" s="202"/>
      <c r="V38" s="202"/>
      <c r="W38" s="201"/>
      <c r="X38" s="18"/>
      <c r="Y38" s="19"/>
      <c r="Z38" s="202"/>
      <c r="AA38" s="202"/>
      <c r="AB38" s="202"/>
      <c r="AC38" s="201"/>
      <c r="AD38" s="18"/>
      <c r="AE38" s="19"/>
      <c r="AF38" s="202"/>
      <c r="AG38" s="202"/>
      <c r="AH38" s="202"/>
      <c r="AI38" s="201"/>
      <c r="AJ38" s="18"/>
      <c r="AK38" s="19"/>
      <c r="AL38" s="201"/>
      <c r="AM38" s="18"/>
      <c r="AN38" s="19"/>
      <c r="AO38" s="28"/>
      <c r="AP38" s="203"/>
      <c r="AQ38" s="203"/>
      <c r="AR38" s="27"/>
    </row>
    <row r="39" spans="1:44" ht="18.75" customHeight="1">
      <c r="A39" s="78"/>
      <c r="B39" s="78"/>
      <c r="C39" s="77" t="e">
        <f t="shared" si="2"/>
        <v>#VALUE!</v>
      </c>
      <c r="D39" s="78"/>
      <c r="E39" s="28"/>
      <c r="F39" s="201"/>
      <c r="G39" s="19"/>
      <c r="H39" s="202"/>
      <c r="I39" s="202"/>
      <c r="J39" s="202"/>
      <c r="K39" s="201"/>
      <c r="L39" s="18"/>
      <c r="M39" s="19"/>
      <c r="N39" s="202"/>
      <c r="O39" s="202"/>
      <c r="P39" s="202"/>
      <c r="Q39" s="201"/>
      <c r="R39" s="18"/>
      <c r="S39" s="19"/>
      <c r="T39" s="202"/>
      <c r="U39" s="202"/>
      <c r="V39" s="202"/>
      <c r="W39" s="201"/>
      <c r="X39" s="18"/>
      <c r="Y39" s="19"/>
      <c r="Z39" s="202"/>
      <c r="AA39" s="202"/>
      <c r="AB39" s="202"/>
      <c r="AC39" s="201"/>
      <c r="AD39" s="18"/>
      <c r="AE39" s="19"/>
      <c r="AF39" s="202"/>
      <c r="AG39" s="202"/>
      <c r="AH39" s="202"/>
      <c r="AI39" s="201"/>
      <c r="AJ39" s="18"/>
      <c r="AK39" s="19"/>
      <c r="AL39" s="201"/>
      <c r="AM39" s="18"/>
      <c r="AN39" s="19"/>
      <c r="AO39" s="28"/>
      <c r="AP39" s="203"/>
      <c r="AQ39" s="203"/>
      <c r="AR39" s="27"/>
    </row>
    <row r="40" spans="1:44" ht="18.75" customHeight="1">
      <c r="A40" s="78"/>
      <c r="B40" s="78"/>
      <c r="C40" s="77" t="e">
        <f t="shared" si="2"/>
        <v>#VALUE!</v>
      </c>
      <c r="D40" s="78"/>
      <c r="E40" s="28"/>
      <c r="F40" s="201"/>
      <c r="G40" s="19"/>
      <c r="H40" s="202"/>
      <c r="I40" s="202"/>
      <c r="J40" s="202"/>
      <c r="K40" s="201"/>
      <c r="L40" s="18"/>
      <c r="M40" s="19"/>
      <c r="N40" s="202"/>
      <c r="O40" s="202"/>
      <c r="P40" s="202"/>
      <c r="Q40" s="201"/>
      <c r="R40" s="18"/>
      <c r="S40" s="19"/>
      <c r="T40" s="202"/>
      <c r="U40" s="202"/>
      <c r="V40" s="202"/>
      <c r="W40" s="201"/>
      <c r="X40" s="18"/>
      <c r="Y40" s="19"/>
      <c r="Z40" s="202"/>
      <c r="AA40" s="202"/>
      <c r="AB40" s="202"/>
      <c r="AC40" s="201"/>
      <c r="AD40" s="18"/>
      <c r="AE40" s="19"/>
      <c r="AF40" s="202"/>
      <c r="AG40" s="202"/>
      <c r="AH40" s="202"/>
      <c r="AI40" s="201"/>
      <c r="AJ40" s="18"/>
      <c r="AK40" s="19"/>
      <c r="AL40" s="201"/>
      <c r="AM40" s="18"/>
      <c r="AN40" s="19"/>
      <c r="AO40" s="28"/>
      <c r="AP40" s="203"/>
      <c r="AQ40" s="203"/>
      <c r="AR40" s="27"/>
    </row>
    <row r="41" spans="1:44" ht="18.75" customHeight="1">
      <c r="A41" s="78"/>
      <c r="B41" s="78"/>
      <c r="C41" s="77" t="e">
        <f t="shared" si="2"/>
        <v>#VALUE!</v>
      </c>
      <c r="D41" s="78"/>
      <c r="E41" s="28"/>
      <c r="F41" s="201"/>
      <c r="G41" s="19"/>
      <c r="H41" s="202"/>
      <c r="I41" s="202"/>
      <c r="J41" s="202"/>
      <c r="K41" s="201"/>
      <c r="L41" s="18"/>
      <c r="M41" s="19"/>
      <c r="N41" s="202"/>
      <c r="O41" s="202"/>
      <c r="P41" s="202"/>
      <c r="Q41" s="201"/>
      <c r="R41" s="18"/>
      <c r="S41" s="19"/>
      <c r="T41" s="202"/>
      <c r="U41" s="202"/>
      <c r="V41" s="202"/>
      <c r="W41" s="201"/>
      <c r="X41" s="18"/>
      <c r="Y41" s="19"/>
      <c r="Z41" s="202"/>
      <c r="AA41" s="202"/>
      <c r="AB41" s="202"/>
      <c r="AC41" s="201"/>
      <c r="AD41" s="18"/>
      <c r="AE41" s="19"/>
      <c r="AF41" s="202"/>
      <c r="AG41" s="202"/>
      <c r="AH41" s="202"/>
      <c r="AI41" s="201"/>
      <c r="AJ41" s="18"/>
      <c r="AK41" s="19"/>
      <c r="AL41" s="201"/>
      <c r="AM41" s="18"/>
      <c r="AN41" s="19"/>
      <c r="AO41" s="28"/>
      <c r="AP41" s="203"/>
      <c r="AQ41" s="203"/>
      <c r="AR41" s="27"/>
    </row>
    <row r="42" spans="1:44" ht="18.75" customHeight="1">
      <c r="A42" s="78"/>
      <c r="B42" s="78"/>
      <c r="C42" s="77" t="e">
        <f t="shared" si="2"/>
        <v>#VALUE!</v>
      </c>
      <c r="D42" s="78"/>
      <c r="E42" s="28"/>
      <c r="F42" s="201"/>
      <c r="G42" s="19"/>
      <c r="H42" s="202"/>
      <c r="I42" s="202"/>
      <c r="J42" s="202"/>
      <c r="K42" s="201"/>
      <c r="L42" s="18"/>
      <c r="M42" s="19"/>
      <c r="N42" s="202"/>
      <c r="O42" s="202"/>
      <c r="P42" s="202"/>
      <c r="Q42" s="201"/>
      <c r="R42" s="18"/>
      <c r="S42" s="19"/>
      <c r="T42" s="202"/>
      <c r="U42" s="202"/>
      <c r="V42" s="202"/>
      <c r="W42" s="201"/>
      <c r="X42" s="18"/>
      <c r="Y42" s="19"/>
      <c r="Z42" s="202"/>
      <c r="AA42" s="202"/>
      <c r="AB42" s="202"/>
      <c r="AC42" s="201"/>
      <c r="AD42" s="18"/>
      <c r="AE42" s="19"/>
      <c r="AF42" s="202"/>
      <c r="AG42" s="202"/>
      <c r="AH42" s="202"/>
      <c r="AI42" s="201"/>
      <c r="AJ42" s="18"/>
      <c r="AK42" s="19"/>
      <c r="AL42" s="201"/>
      <c r="AM42" s="18"/>
      <c r="AN42" s="19"/>
      <c r="AO42" s="28"/>
      <c r="AP42" s="203"/>
      <c r="AQ42" s="203"/>
      <c r="AR42" s="27"/>
    </row>
    <row r="43" spans="1:44" ht="18.75" customHeight="1">
      <c r="A43" s="78"/>
      <c r="B43" s="78"/>
      <c r="C43" s="77" t="e">
        <f t="shared" si="2"/>
        <v>#VALUE!</v>
      </c>
      <c r="D43" s="78"/>
      <c r="E43" s="28"/>
      <c r="F43" s="201"/>
      <c r="G43" s="19"/>
      <c r="H43" s="202"/>
      <c r="I43" s="202"/>
      <c r="J43" s="202"/>
      <c r="K43" s="201"/>
      <c r="L43" s="18"/>
      <c r="M43" s="19"/>
      <c r="N43" s="202"/>
      <c r="O43" s="202"/>
      <c r="P43" s="202"/>
      <c r="Q43" s="201"/>
      <c r="R43" s="18"/>
      <c r="S43" s="19"/>
      <c r="T43" s="202"/>
      <c r="U43" s="202"/>
      <c r="V43" s="202"/>
      <c r="W43" s="201"/>
      <c r="X43" s="18"/>
      <c r="Y43" s="19"/>
      <c r="Z43" s="202"/>
      <c r="AA43" s="202"/>
      <c r="AB43" s="202"/>
      <c r="AC43" s="201"/>
      <c r="AD43" s="18"/>
      <c r="AE43" s="19"/>
      <c r="AF43" s="202"/>
      <c r="AG43" s="202"/>
      <c r="AH43" s="202"/>
      <c r="AI43" s="201"/>
      <c r="AJ43" s="18"/>
      <c r="AK43" s="19"/>
      <c r="AL43" s="201"/>
      <c r="AM43" s="18"/>
      <c r="AN43" s="19"/>
      <c r="AO43" s="28"/>
      <c r="AP43" s="203"/>
      <c r="AQ43" s="203"/>
      <c r="AR43" s="27"/>
    </row>
    <row r="44" spans="1:44" ht="18.75" customHeight="1">
      <c r="A44" s="78"/>
      <c r="B44" s="78"/>
      <c r="C44" s="77" t="e">
        <f t="shared" si="2"/>
        <v>#VALUE!</v>
      </c>
      <c r="D44" s="78"/>
      <c r="E44" s="28"/>
      <c r="F44" s="201"/>
      <c r="G44" s="19"/>
      <c r="H44" s="202"/>
      <c r="I44" s="202"/>
      <c r="J44" s="202"/>
      <c r="K44" s="201"/>
      <c r="L44" s="18"/>
      <c r="M44" s="19"/>
      <c r="N44" s="202"/>
      <c r="O44" s="202"/>
      <c r="P44" s="202"/>
      <c r="Q44" s="201"/>
      <c r="R44" s="18"/>
      <c r="S44" s="19"/>
      <c r="T44" s="202"/>
      <c r="U44" s="202"/>
      <c r="V44" s="202"/>
      <c r="W44" s="201"/>
      <c r="X44" s="18"/>
      <c r="Y44" s="19"/>
      <c r="Z44" s="202"/>
      <c r="AA44" s="202"/>
      <c r="AB44" s="202"/>
      <c r="AC44" s="201"/>
      <c r="AD44" s="18"/>
      <c r="AE44" s="19"/>
      <c r="AF44" s="202"/>
      <c r="AG44" s="202"/>
      <c r="AH44" s="202"/>
      <c r="AI44" s="201"/>
      <c r="AJ44" s="18"/>
      <c r="AK44" s="19"/>
      <c r="AL44" s="201"/>
      <c r="AM44" s="18"/>
      <c r="AN44" s="19"/>
      <c r="AO44" s="28"/>
      <c r="AP44" s="203"/>
      <c r="AQ44" s="203"/>
      <c r="AR44" s="27"/>
    </row>
    <row r="45" spans="1:44" ht="18.75" customHeight="1">
      <c r="A45" s="78"/>
      <c r="B45" s="78"/>
      <c r="C45" s="77" t="e">
        <f t="shared" si="2"/>
        <v>#VALUE!</v>
      </c>
      <c r="D45" s="78"/>
      <c r="E45" s="28"/>
      <c r="F45" s="201"/>
      <c r="G45" s="19"/>
      <c r="H45" s="202"/>
      <c r="I45" s="202"/>
      <c r="J45" s="202"/>
      <c r="K45" s="201"/>
      <c r="L45" s="18"/>
      <c r="M45" s="19"/>
      <c r="N45" s="202"/>
      <c r="O45" s="202"/>
      <c r="P45" s="202"/>
      <c r="Q45" s="201"/>
      <c r="R45" s="18"/>
      <c r="S45" s="19"/>
      <c r="T45" s="202"/>
      <c r="U45" s="202"/>
      <c r="V45" s="202"/>
      <c r="W45" s="201"/>
      <c r="X45" s="18"/>
      <c r="Y45" s="19"/>
      <c r="Z45" s="202"/>
      <c r="AA45" s="202"/>
      <c r="AB45" s="202"/>
      <c r="AC45" s="201"/>
      <c r="AD45" s="18"/>
      <c r="AE45" s="19"/>
      <c r="AF45" s="202"/>
      <c r="AG45" s="202"/>
      <c r="AH45" s="202"/>
      <c r="AI45" s="201"/>
      <c r="AJ45" s="18"/>
      <c r="AK45" s="19"/>
      <c r="AL45" s="201"/>
      <c r="AM45" s="18"/>
      <c r="AN45" s="19"/>
      <c r="AO45" s="28"/>
      <c r="AP45" s="203"/>
      <c r="AQ45" s="203"/>
      <c r="AR45" s="27"/>
    </row>
    <row r="46" spans="1:44" ht="18.75" customHeight="1">
      <c r="A46" s="78"/>
      <c r="B46" s="78"/>
      <c r="C46" s="77" t="e">
        <f t="shared" si="2"/>
        <v>#VALUE!</v>
      </c>
      <c r="D46" s="78"/>
      <c r="E46" s="28"/>
      <c r="F46" s="201"/>
      <c r="G46" s="19"/>
      <c r="H46" s="202"/>
      <c r="I46" s="202"/>
      <c r="J46" s="202"/>
      <c r="K46" s="201"/>
      <c r="L46" s="18"/>
      <c r="M46" s="19"/>
      <c r="N46" s="202"/>
      <c r="O46" s="202"/>
      <c r="P46" s="202"/>
      <c r="Q46" s="201"/>
      <c r="R46" s="18"/>
      <c r="S46" s="19"/>
      <c r="T46" s="202"/>
      <c r="U46" s="202"/>
      <c r="V46" s="202"/>
      <c r="W46" s="201"/>
      <c r="X46" s="18"/>
      <c r="Y46" s="19"/>
      <c r="Z46" s="202"/>
      <c r="AA46" s="202"/>
      <c r="AB46" s="202"/>
      <c r="AC46" s="201"/>
      <c r="AD46" s="18"/>
      <c r="AE46" s="19"/>
      <c r="AF46" s="202"/>
      <c r="AG46" s="202"/>
      <c r="AH46" s="202"/>
      <c r="AI46" s="201"/>
      <c r="AJ46" s="18"/>
      <c r="AK46" s="19"/>
      <c r="AL46" s="201"/>
      <c r="AM46" s="18"/>
      <c r="AN46" s="19"/>
      <c r="AO46" s="28"/>
      <c r="AP46" s="203"/>
      <c r="AQ46" s="203"/>
      <c r="AR46" s="27"/>
    </row>
    <row r="47" spans="1:44" ht="18.75" customHeight="1">
      <c r="A47" s="78"/>
      <c r="B47" s="78"/>
      <c r="C47" s="77" t="e">
        <f t="shared" si="2"/>
        <v>#VALUE!</v>
      </c>
      <c r="D47" s="78"/>
      <c r="E47" s="28"/>
      <c r="F47" s="201"/>
      <c r="G47" s="19"/>
      <c r="H47" s="202"/>
      <c r="I47" s="202"/>
      <c r="J47" s="202"/>
      <c r="K47" s="201"/>
      <c r="L47" s="18"/>
      <c r="M47" s="19"/>
      <c r="N47" s="202"/>
      <c r="O47" s="202"/>
      <c r="P47" s="202"/>
      <c r="Q47" s="201"/>
      <c r="R47" s="18"/>
      <c r="S47" s="19"/>
      <c r="T47" s="202"/>
      <c r="U47" s="202"/>
      <c r="V47" s="202"/>
      <c r="W47" s="201"/>
      <c r="X47" s="18"/>
      <c r="Y47" s="19"/>
      <c r="Z47" s="202"/>
      <c r="AA47" s="202"/>
      <c r="AB47" s="202"/>
      <c r="AC47" s="201"/>
      <c r="AD47" s="18"/>
      <c r="AE47" s="19"/>
      <c r="AF47" s="202"/>
      <c r="AG47" s="202"/>
      <c r="AH47" s="202"/>
      <c r="AI47" s="201"/>
      <c r="AJ47" s="18"/>
      <c r="AK47" s="19"/>
      <c r="AL47" s="201"/>
      <c r="AM47" s="18"/>
      <c r="AN47" s="19"/>
      <c r="AO47" s="28"/>
      <c r="AP47" s="203"/>
      <c r="AQ47" s="203"/>
      <c r="AR47" s="27"/>
    </row>
    <row r="48" spans="1:44" ht="18.75" customHeight="1">
      <c r="A48" s="78"/>
      <c r="B48" s="78"/>
      <c r="C48" s="77" t="e">
        <f t="shared" si="2"/>
        <v>#VALUE!</v>
      </c>
      <c r="D48" s="78"/>
      <c r="E48" s="28"/>
      <c r="F48" s="201"/>
      <c r="G48" s="19"/>
      <c r="H48" s="202"/>
      <c r="I48" s="202"/>
      <c r="J48" s="202"/>
      <c r="K48" s="201"/>
      <c r="L48" s="18"/>
      <c r="M48" s="19"/>
      <c r="N48" s="202"/>
      <c r="O48" s="202"/>
      <c r="P48" s="202"/>
      <c r="Q48" s="201"/>
      <c r="R48" s="18"/>
      <c r="S48" s="19"/>
      <c r="T48" s="202"/>
      <c r="U48" s="202"/>
      <c r="V48" s="202"/>
      <c r="W48" s="201"/>
      <c r="X48" s="18"/>
      <c r="Y48" s="19"/>
      <c r="Z48" s="202"/>
      <c r="AA48" s="202"/>
      <c r="AB48" s="202"/>
      <c r="AC48" s="201"/>
      <c r="AD48" s="18"/>
      <c r="AE48" s="19"/>
      <c r="AF48" s="202"/>
      <c r="AG48" s="202"/>
      <c r="AH48" s="202"/>
      <c r="AI48" s="201"/>
      <c r="AJ48" s="18"/>
      <c r="AK48" s="19"/>
      <c r="AL48" s="201"/>
      <c r="AM48" s="18"/>
      <c r="AN48" s="19"/>
      <c r="AO48" s="28"/>
      <c r="AP48" s="203"/>
      <c r="AQ48" s="203"/>
      <c r="AR48" s="27"/>
    </row>
    <row r="49" spans="1:44" ht="18.75" customHeight="1">
      <c r="A49" s="78"/>
      <c r="B49" s="78"/>
      <c r="C49" s="77" t="e">
        <f t="shared" si="2"/>
        <v>#VALUE!</v>
      </c>
      <c r="D49" s="78"/>
      <c r="E49" s="28"/>
      <c r="F49" s="201"/>
      <c r="G49" s="19"/>
      <c r="H49" s="202"/>
      <c r="I49" s="202"/>
      <c r="J49" s="202"/>
      <c r="K49" s="201"/>
      <c r="L49" s="18"/>
      <c r="M49" s="19"/>
      <c r="N49" s="202"/>
      <c r="O49" s="202"/>
      <c r="P49" s="202"/>
      <c r="Q49" s="201"/>
      <c r="R49" s="18"/>
      <c r="S49" s="19"/>
      <c r="T49" s="202"/>
      <c r="U49" s="202"/>
      <c r="V49" s="202"/>
      <c r="W49" s="201"/>
      <c r="X49" s="18"/>
      <c r="Y49" s="19"/>
      <c r="Z49" s="202"/>
      <c r="AA49" s="202"/>
      <c r="AB49" s="202"/>
      <c r="AC49" s="201"/>
      <c r="AD49" s="18"/>
      <c r="AE49" s="19"/>
      <c r="AF49" s="202"/>
      <c r="AG49" s="202"/>
      <c r="AH49" s="202"/>
      <c r="AI49" s="201"/>
      <c r="AJ49" s="18"/>
      <c r="AK49" s="19"/>
      <c r="AL49" s="201"/>
      <c r="AM49" s="18"/>
      <c r="AN49" s="19"/>
      <c r="AO49" s="28"/>
      <c r="AP49" s="203"/>
      <c r="AQ49" s="203"/>
      <c r="AR49" s="27"/>
    </row>
    <row r="50" spans="1:44" ht="18.75" customHeight="1">
      <c r="A50" s="78"/>
      <c r="B50" s="78"/>
      <c r="C50" s="77" t="e">
        <f t="shared" si="2"/>
        <v>#VALUE!</v>
      </c>
      <c r="D50" s="78"/>
      <c r="E50" s="28"/>
      <c r="F50" s="201"/>
      <c r="G50" s="19"/>
      <c r="H50" s="202"/>
      <c r="I50" s="202"/>
      <c r="J50" s="202"/>
      <c r="K50" s="201"/>
      <c r="L50" s="18"/>
      <c r="M50" s="19"/>
      <c r="N50" s="202"/>
      <c r="O50" s="202"/>
      <c r="P50" s="202"/>
      <c r="Q50" s="201"/>
      <c r="R50" s="18"/>
      <c r="S50" s="19"/>
      <c r="T50" s="202"/>
      <c r="U50" s="202"/>
      <c r="V50" s="202"/>
      <c r="W50" s="201"/>
      <c r="X50" s="18"/>
      <c r="Y50" s="19"/>
      <c r="Z50" s="202"/>
      <c r="AA50" s="202"/>
      <c r="AB50" s="202"/>
      <c r="AC50" s="201"/>
      <c r="AD50" s="18"/>
      <c r="AE50" s="19"/>
      <c r="AF50" s="202"/>
      <c r="AG50" s="202"/>
      <c r="AH50" s="202"/>
      <c r="AI50" s="201"/>
      <c r="AJ50" s="18"/>
      <c r="AK50" s="19"/>
      <c r="AL50" s="201"/>
      <c r="AM50" s="18"/>
      <c r="AN50" s="19"/>
      <c r="AO50" s="28"/>
      <c r="AP50" s="203"/>
      <c r="AQ50" s="203"/>
      <c r="AR50" s="27"/>
    </row>
    <row r="51" spans="1:44" ht="18.75" customHeight="1">
      <c r="A51" s="78"/>
      <c r="B51" s="78"/>
      <c r="C51" s="77" t="e">
        <f t="shared" si="2"/>
        <v>#VALUE!</v>
      </c>
      <c r="D51" s="78"/>
      <c r="E51" s="28"/>
      <c r="F51" s="201"/>
      <c r="G51" s="19"/>
      <c r="H51" s="202"/>
      <c r="I51" s="202"/>
      <c r="J51" s="202"/>
      <c r="K51" s="201"/>
      <c r="L51" s="18"/>
      <c r="M51" s="19"/>
      <c r="N51" s="202"/>
      <c r="O51" s="202"/>
      <c r="P51" s="202"/>
      <c r="Q51" s="201"/>
      <c r="R51" s="18"/>
      <c r="S51" s="19"/>
      <c r="T51" s="202"/>
      <c r="U51" s="202"/>
      <c r="V51" s="202"/>
      <c r="W51" s="201"/>
      <c r="X51" s="18"/>
      <c r="Y51" s="19"/>
      <c r="Z51" s="202"/>
      <c r="AA51" s="202"/>
      <c r="AB51" s="202"/>
      <c r="AC51" s="201"/>
      <c r="AD51" s="18"/>
      <c r="AE51" s="19"/>
      <c r="AF51" s="202"/>
      <c r="AG51" s="202"/>
      <c r="AH51" s="202"/>
      <c r="AI51" s="201"/>
      <c r="AJ51" s="18"/>
      <c r="AK51" s="19"/>
      <c r="AL51" s="201"/>
      <c r="AM51" s="18"/>
      <c r="AN51" s="19"/>
      <c r="AO51" s="28"/>
      <c r="AP51" s="203"/>
      <c r="AQ51" s="203"/>
      <c r="AR51" s="27"/>
    </row>
    <row r="52" spans="1:44" ht="18.75" customHeight="1">
      <c r="A52" s="78"/>
      <c r="B52" s="78"/>
      <c r="C52" s="77" t="e">
        <f t="shared" si="2"/>
        <v>#VALUE!</v>
      </c>
      <c r="D52" s="78"/>
      <c r="E52" s="28"/>
      <c r="F52" s="201"/>
      <c r="G52" s="19"/>
      <c r="H52" s="202"/>
      <c r="I52" s="202"/>
      <c r="J52" s="202"/>
      <c r="K52" s="201"/>
      <c r="L52" s="18"/>
      <c r="M52" s="19"/>
      <c r="N52" s="202"/>
      <c r="O52" s="202"/>
      <c r="P52" s="202"/>
      <c r="Q52" s="201"/>
      <c r="R52" s="18"/>
      <c r="S52" s="19"/>
      <c r="T52" s="202"/>
      <c r="U52" s="202"/>
      <c r="V52" s="202"/>
      <c r="W52" s="201"/>
      <c r="X52" s="18"/>
      <c r="Y52" s="19"/>
      <c r="Z52" s="202"/>
      <c r="AA52" s="202"/>
      <c r="AB52" s="202"/>
      <c r="AC52" s="201"/>
      <c r="AD52" s="18"/>
      <c r="AE52" s="19"/>
      <c r="AF52" s="202"/>
      <c r="AG52" s="202"/>
      <c r="AH52" s="202"/>
      <c r="AI52" s="201"/>
      <c r="AJ52" s="18"/>
      <c r="AK52" s="19"/>
      <c r="AL52" s="201"/>
      <c r="AM52" s="18"/>
      <c r="AN52" s="19"/>
      <c r="AO52" s="28"/>
      <c r="AP52" s="203"/>
      <c r="AQ52" s="203"/>
      <c r="AR52" s="27"/>
    </row>
    <row r="53" spans="1:44" ht="18.75" customHeight="1">
      <c r="A53" s="78"/>
      <c r="B53" s="78"/>
      <c r="C53" s="77" t="e">
        <f t="shared" si="2"/>
        <v>#VALUE!</v>
      </c>
      <c r="D53" s="78"/>
      <c r="E53" s="28"/>
      <c r="F53" s="201"/>
      <c r="G53" s="19"/>
      <c r="H53" s="202"/>
      <c r="I53" s="202"/>
      <c r="J53" s="202"/>
      <c r="K53" s="201"/>
      <c r="L53" s="18"/>
      <c r="M53" s="19"/>
      <c r="N53" s="202"/>
      <c r="O53" s="202"/>
      <c r="P53" s="202"/>
      <c r="Q53" s="201"/>
      <c r="R53" s="18"/>
      <c r="S53" s="19"/>
      <c r="T53" s="202"/>
      <c r="U53" s="202"/>
      <c r="V53" s="202"/>
      <c r="W53" s="201"/>
      <c r="X53" s="18"/>
      <c r="Y53" s="19"/>
      <c r="Z53" s="202"/>
      <c r="AA53" s="202"/>
      <c r="AB53" s="202"/>
      <c r="AC53" s="201"/>
      <c r="AD53" s="18"/>
      <c r="AE53" s="19"/>
      <c r="AF53" s="202"/>
      <c r="AG53" s="202"/>
      <c r="AH53" s="202"/>
      <c r="AI53" s="201"/>
      <c r="AJ53" s="18"/>
      <c r="AK53" s="19"/>
      <c r="AL53" s="201"/>
      <c r="AM53" s="18"/>
      <c r="AN53" s="19"/>
      <c r="AO53" s="28"/>
      <c r="AP53" s="203"/>
      <c r="AQ53" s="203"/>
      <c r="AR53" s="27"/>
    </row>
    <row r="54" spans="1:44" ht="18.75" customHeight="1">
      <c r="A54" s="78"/>
      <c r="B54" s="78"/>
      <c r="C54" s="77" t="e">
        <f aca="true" t="shared" si="3" ref="C54:C67">UPPER(A54)&amp;" "&amp;UPPER(LEFT(B54,1))&amp;LOWER(RIGHT(B54,LEN(B54)-1))</f>
        <v>#VALUE!</v>
      </c>
      <c r="D54" s="78"/>
      <c r="E54" s="28"/>
      <c r="F54" s="201"/>
      <c r="G54" s="19"/>
      <c r="H54" s="202"/>
      <c r="I54" s="202"/>
      <c r="J54" s="202"/>
      <c r="K54" s="201"/>
      <c r="L54" s="18"/>
      <c r="M54" s="19"/>
      <c r="N54" s="202"/>
      <c r="O54" s="202"/>
      <c r="P54" s="202"/>
      <c r="Q54" s="201"/>
      <c r="R54" s="18"/>
      <c r="S54" s="19"/>
      <c r="T54" s="202"/>
      <c r="U54" s="202"/>
      <c r="V54" s="202"/>
      <c r="W54" s="201"/>
      <c r="X54" s="18"/>
      <c r="Y54" s="19"/>
      <c r="Z54" s="202"/>
      <c r="AA54" s="202"/>
      <c r="AB54" s="202"/>
      <c r="AC54" s="201"/>
      <c r="AD54" s="18"/>
      <c r="AE54" s="19"/>
      <c r="AF54" s="202"/>
      <c r="AG54" s="202"/>
      <c r="AH54" s="202"/>
      <c r="AI54" s="201"/>
      <c r="AJ54" s="18"/>
      <c r="AK54" s="19"/>
      <c r="AL54" s="201"/>
      <c r="AM54" s="18"/>
      <c r="AN54" s="19"/>
      <c r="AO54" s="28"/>
      <c r="AP54" s="203"/>
      <c r="AQ54" s="203"/>
      <c r="AR54" s="27"/>
    </row>
    <row r="55" spans="1:44" ht="18.75" customHeight="1">
      <c r="A55" s="78"/>
      <c r="B55" s="78"/>
      <c r="C55" s="77" t="e">
        <f t="shared" si="3"/>
        <v>#VALUE!</v>
      </c>
      <c r="D55" s="78"/>
      <c r="E55" s="28"/>
      <c r="F55" s="201"/>
      <c r="G55" s="19"/>
      <c r="H55" s="202"/>
      <c r="I55" s="202"/>
      <c r="J55" s="202"/>
      <c r="K55" s="201"/>
      <c r="L55" s="18"/>
      <c r="M55" s="19"/>
      <c r="N55" s="202"/>
      <c r="O55" s="202"/>
      <c r="P55" s="202"/>
      <c r="Q55" s="201"/>
      <c r="R55" s="18"/>
      <c r="S55" s="19"/>
      <c r="T55" s="202"/>
      <c r="U55" s="202"/>
      <c r="V55" s="202"/>
      <c r="W55" s="201"/>
      <c r="X55" s="18"/>
      <c r="Y55" s="19"/>
      <c r="Z55" s="202"/>
      <c r="AA55" s="202"/>
      <c r="AB55" s="202"/>
      <c r="AC55" s="201"/>
      <c r="AD55" s="18"/>
      <c r="AE55" s="19"/>
      <c r="AF55" s="202"/>
      <c r="AG55" s="202"/>
      <c r="AH55" s="202"/>
      <c r="AI55" s="201"/>
      <c r="AJ55" s="18"/>
      <c r="AK55" s="19"/>
      <c r="AL55" s="201"/>
      <c r="AM55" s="18"/>
      <c r="AN55" s="19"/>
      <c r="AO55" s="28"/>
      <c r="AP55" s="203"/>
      <c r="AQ55" s="203"/>
      <c r="AR55" s="27"/>
    </row>
    <row r="56" spans="1:44" ht="18.75" customHeight="1">
      <c r="A56" s="78"/>
      <c r="B56" s="78"/>
      <c r="C56" s="77" t="e">
        <f t="shared" si="3"/>
        <v>#VALUE!</v>
      </c>
      <c r="D56" s="78"/>
      <c r="E56" s="28"/>
      <c r="F56" s="201"/>
      <c r="G56" s="19"/>
      <c r="H56" s="202"/>
      <c r="I56" s="202"/>
      <c r="J56" s="202"/>
      <c r="K56" s="201"/>
      <c r="L56" s="18"/>
      <c r="M56" s="19"/>
      <c r="N56" s="202"/>
      <c r="O56" s="202"/>
      <c r="P56" s="202"/>
      <c r="Q56" s="201"/>
      <c r="R56" s="18"/>
      <c r="S56" s="19"/>
      <c r="T56" s="202"/>
      <c r="U56" s="202"/>
      <c r="V56" s="202"/>
      <c r="W56" s="201"/>
      <c r="X56" s="18"/>
      <c r="Y56" s="19"/>
      <c r="Z56" s="202"/>
      <c r="AA56" s="202"/>
      <c r="AB56" s="202"/>
      <c r="AC56" s="201"/>
      <c r="AD56" s="18"/>
      <c r="AE56" s="19"/>
      <c r="AF56" s="202"/>
      <c r="AG56" s="202"/>
      <c r="AH56" s="202"/>
      <c r="AI56" s="201"/>
      <c r="AJ56" s="18"/>
      <c r="AK56" s="19"/>
      <c r="AL56" s="201"/>
      <c r="AM56" s="18"/>
      <c r="AN56" s="19"/>
      <c r="AO56" s="28"/>
      <c r="AP56" s="203"/>
      <c r="AQ56" s="203"/>
      <c r="AR56" s="27"/>
    </row>
    <row r="57" spans="1:44" ht="18.75" customHeight="1">
      <c r="A57" s="78"/>
      <c r="B57" s="78"/>
      <c r="C57" s="77" t="e">
        <f t="shared" si="3"/>
        <v>#VALUE!</v>
      </c>
      <c r="D57" s="78"/>
      <c r="E57" s="28"/>
      <c r="F57" s="201"/>
      <c r="G57" s="19"/>
      <c r="H57" s="202"/>
      <c r="I57" s="202"/>
      <c r="J57" s="202"/>
      <c r="K57" s="201"/>
      <c r="L57" s="18"/>
      <c r="M57" s="19"/>
      <c r="N57" s="202"/>
      <c r="O57" s="202"/>
      <c r="P57" s="202"/>
      <c r="Q57" s="201"/>
      <c r="R57" s="18"/>
      <c r="S57" s="19"/>
      <c r="T57" s="202"/>
      <c r="U57" s="202"/>
      <c r="V57" s="202"/>
      <c r="W57" s="201"/>
      <c r="X57" s="18"/>
      <c r="Y57" s="19"/>
      <c r="Z57" s="202"/>
      <c r="AA57" s="202"/>
      <c r="AB57" s="202"/>
      <c r="AC57" s="201"/>
      <c r="AD57" s="18"/>
      <c r="AE57" s="19"/>
      <c r="AF57" s="202"/>
      <c r="AG57" s="202"/>
      <c r="AH57" s="202"/>
      <c r="AI57" s="201"/>
      <c r="AJ57" s="18"/>
      <c r="AK57" s="19"/>
      <c r="AL57" s="201"/>
      <c r="AM57" s="18"/>
      <c r="AN57" s="19"/>
      <c r="AO57" s="28"/>
      <c r="AP57" s="203"/>
      <c r="AQ57" s="203"/>
      <c r="AR57" s="27"/>
    </row>
    <row r="58" spans="1:44" ht="18.75" customHeight="1">
      <c r="A58" s="78"/>
      <c r="B58" s="78"/>
      <c r="C58" s="77" t="e">
        <f t="shared" si="3"/>
        <v>#VALUE!</v>
      </c>
      <c r="D58" s="78"/>
      <c r="E58" s="28"/>
      <c r="F58" s="201"/>
      <c r="G58" s="19"/>
      <c r="H58" s="202"/>
      <c r="I58" s="202"/>
      <c r="J58" s="202"/>
      <c r="K58" s="201"/>
      <c r="L58" s="18"/>
      <c r="M58" s="19"/>
      <c r="N58" s="202"/>
      <c r="O58" s="202"/>
      <c r="P58" s="202"/>
      <c r="Q58" s="201"/>
      <c r="R58" s="18"/>
      <c r="S58" s="19"/>
      <c r="T58" s="202"/>
      <c r="U58" s="202"/>
      <c r="V58" s="202"/>
      <c r="W58" s="201"/>
      <c r="X58" s="18"/>
      <c r="Y58" s="19"/>
      <c r="Z58" s="202"/>
      <c r="AA58" s="202"/>
      <c r="AB58" s="202"/>
      <c r="AC58" s="201"/>
      <c r="AD58" s="18"/>
      <c r="AE58" s="19"/>
      <c r="AF58" s="202"/>
      <c r="AG58" s="202"/>
      <c r="AH58" s="202"/>
      <c r="AI58" s="201"/>
      <c r="AJ58" s="18"/>
      <c r="AK58" s="19"/>
      <c r="AL58" s="201"/>
      <c r="AM58" s="18"/>
      <c r="AN58" s="19"/>
      <c r="AO58" s="28"/>
      <c r="AP58" s="203"/>
      <c r="AQ58" s="203"/>
      <c r="AR58" s="27"/>
    </row>
    <row r="59" spans="1:44" ht="18.75" customHeight="1">
      <c r="A59" s="78"/>
      <c r="B59" s="78"/>
      <c r="C59" s="77" t="e">
        <f t="shared" si="3"/>
        <v>#VALUE!</v>
      </c>
      <c r="D59" s="78"/>
      <c r="E59" s="28"/>
      <c r="F59" s="201"/>
      <c r="G59" s="19"/>
      <c r="H59" s="202"/>
      <c r="I59" s="202"/>
      <c r="J59" s="202"/>
      <c r="K59" s="201"/>
      <c r="L59" s="18"/>
      <c r="M59" s="19"/>
      <c r="N59" s="202"/>
      <c r="O59" s="202"/>
      <c r="P59" s="202"/>
      <c r="Q59" s="201"/>
      <c r="R59" s="18"/>
      <c r="S59" s="19"/>
      <c r="T59" s="202"/>
      <c r="U59" s="202"/>
      <c r="V59" s="202"/>
      <c r="W59" s="201"/>
      <c r="X59" s="18"/>
      <c r="Y59" s="19"/>
      <c r="Z59" s="202"/>
      <c r="AA59" s="202"/>
      <c r="AB59" s="202"/>
      <c r="AC59" s="201"/>
      <c r="AD59" s="18"/>
      <c r="AE59" s="19"/>
      <c r="AF59" s="202"/>
      <c r="AG59" s="202"/>
      <c r="AH59" s="202"/>
      <c r="AI59" s="201"/>
      <c r="AJ59" s="18"/>
      <c r="AK59" s="19"/>
      <c r="AL59" s="201"/>
      <c r="AM59" s="18"/>
      <c r="AN59" s="19"/>
      <c r="AO59" s="28"/>
      <c r="AP59" s="203"/>
      <c r="AQ59" s="203"/>
      <c r="AR59" s="27"/>
    </row>
    <row r="60" spans="1:44" ht="18.75" customHeight="1">
      <c r="A60" s="78"/>
      <c r="B60" s="78"/>
      <c r="C60" s="77" t="e">
        <f t="shared" si="3"/>
        <v>#VALUE!</v>
      </c>
      <c r="D60" s="78"/>
      <c r="E60" s="28"/>
      <c r="F60" s="201"/>
      <c r="G60" s="19"/>
      <c r="H60" s="202"/>
      <c r="I60" s="202"/>
      <c r="J60" s="202"/>
      <c r="K60" s="201"/>
      <c r="L60" s="18"/>
      <c r="M60" s="19"/>
      <c r="N60" s="202"/>
      <c r="O60" s="202"/>
      <c r="P60" s="202"/>
      <c r="Q60" s="201"/>
      <c r="R60" s="18"/>
      <c r="S60" s="19"/>
      <c r="T60" s="202"/>
      <c r="U60" s="202"/>
      <c r="V60" s="202"/>
      <c r="W60" s="201"/>
      <c r="X60" s="18"/>
      <c r="Y60" s="19"/>
      <c r="Z60" s="202"/>
      <c r="AA60" s="202"/>
      <c r="AB60" s="202"/>
      <c r="AC60" s="201"/>
      <c r="AD60" s="18"/>
      <c r="AE60" s="19"/>
      <c r="AF60" s="202"/>
      <c r="AG60" s="202"/>
      <c r="AH60" s="202"/>
      <c r="AI60" s="201"/>
      <c r="AJ60" s="18"/>
      <c r="AK60" s="19"/>
      <c r="AL60" s="201"/>
      <c r="AM60" s="18"/>
      <c r="AN60" s="19"/>
      <c r="AO60" s="28"/>
      <c r="AP60" s="203"/>
      <c r="AQ60" s="203"/>
      <c r="AR60" s="27"/>
    </row>
    <row r="61" spans="1:44" ht="18.75" customHeight="1">
      <c r="A61" s="78"/>
      <c r="B61" s="78"/>
      <c r="C61" s="77" t="e">
        <f t="shared" si="3"/>
        <v>#VALUE!</v>
      </c>
      <c r="D61" s="78"/>
      <c r="E61" s="28"/>
      <c r="F61" s="201"/>
      <c r="G61" s="19"/>
      <c r="H61" s="202"/>
      <c r="I61" s="202"/>
      <c r="J61" s="202"/>
      <c r="K61" s="201"/>
      <c r="L61" s="18"/>
      <c r="M61" s="19"/>
      <c r="N61" s="202"/>
      <c r="O61" s="202"/>
      <c r="P61" s="202"/>
      <c r="Q61" s="201"/>
      <c r="R61" s="18"/>
      <c r="S61" s="19"/>
      <c r="T61" s="202"/>
      <c r="U61" s="202"/>
      <c r="V61" s="202"/>
      <c r="W61" s="201"/>
      <c r="X61" s="18"/>
      <c r="Y61" s="19"/>
      <c r="Z61" s="202"/>
      <c r="AA61" s="202"/>
      <c r="AB61" s="202"/>
      <c r="AC61" s="201"/>
      <c r="AD61" s="18"/>
      <c r="AE61" s="19"/>
      <c r="AF61" s="202"/>
      <c r="AG61" s="202"/>
      <c r="AH61" s="202"/>
      <c r="AI61" s="201"/>
      <c r="AJ61" s="18"/>
      <c r="AK61" s="19"/>
      <c r="AL61" s="201"/>
      <c r="AM61" s="18"/>
      <c r="AN61" s="19"/>
      <c r="AO61" s="28"/>
      <c r="AP61" s="203"/>
      <c r="AQ61" s="203"/>
      <c r="AR61" s="27"/>
    </row>
    <row r="62" spans="1:44" ht="18.75" customHeight="1">
      <c r="A62" s="78"/>
      <c r="B62" s="78"/>
      <c r="C62" s="77" t="e">
        <f t="shared" si="3"/>
        <v>#VALUE!</v>
      </c>
      <c r="D62" s="78"/>
      <c r="E62" s="28"/>
      <c r="F62" s="201"/>
      <c r="G62" s="19"/>
      <c r="H62" s="202"/>
      <c r="I62" s="202"/>
      <c r="J62" s="202"/>
      <c r="K62" s="201"/>
      <c r="L62" s="18"/>
      <c r="M62" s="19"/>
      <c r="N62" s="202"/>
      <c r="O62" s="202"/>
      <c r="P62" s="202"/>
      <c r="Q62" s="201"/>
      <c r="R62" s="18"/>
      <c r="S62" s="19"/>
      <c r="T62" s="202"/>
      <c r="U62" s="202"/>
      <c r="V62" s="202"/>
      <c r="W62" s="201"/>
      <c r="X62" s="18"/>
      <c r="Y62" s="19"/>
      <c r="Z62" s="202"/>
      <c r="AA62" s="202"/>
      <c r="AB62" s="202"/>
      <c r="AC62" s="201"/>
      <c r="AD62" s="18"/>
      <c r="AE62" s="19"/>
      <c r="AF62" s="202"/>
      <c r="AG62" s="202"/>
      <c r="AH62" s="202"/>
      <c r="AI62" s="201"/>
      <c r="AJ62" s="18"/>
      <c r="AK62" s="19"/>
      <c r="AL62" s="201"/>
      <c r="AM62" s="18"/>
      <c r="AN62" s="19"/>
      <c r="AO62" s="28"/>
      <c r="AP62" s="203"/>
      <c r="AQ62" s="203"/>
      <c r="AR62" s="27"/>
    </row>
    <row r="63" spans="1:44" ht="18.75" customHeight="1">
      <c r="A63" s="78"/>
      <c r="B63" s="78"/>
      <c r="C63" s="77" t="e">
        <f t="shared" si="3"/>
        <v>#VALUE!</v>
      </c>
      <c r="D63" s="78"/>
      <c r="E63" s="28"/>
      <c r="F63" s="201"/>
      <c r="G63" s="19"/>
      <c r="H63" s="202"/>
      <c r="I63" s="202"/>
      <c r="J63" s="202"/>
      <c r="K63" s="201"/>
      <c r="L63" s="18"/>
      <c r="M63" s="19"/>
      <c r="N63" s="202"/>
      <c r="O63" s="202"/>
      <c r="P63" s="202"/>
      <c r="Q63" s="201"/>
      <c r="R63" s="18"/>
      <c r="S63" s="19"/>
      <c r="T63" s="202"/>
      <c r="U63" s="202"/>
      <c r="V63" s="202"/>
      <c r="W63" s="201"/>
      <c r="X63" s="18"/>
      <c r="Y63" s="19"/>
      <c r="Z63" s="202"/>
      <c r="AA63" s="202"/>
      <c r="AB63" s="202"/>
      <c r="AC63" s="201"/>
      <c r="AD63" s="18"/>
      <c r="AE63" s="19"/>
      <c r="AF63" s="202"/>
      <c r="AG63" s="202"/>
      <c r="AH63" s="202"/>
      <c r="AI63" s="201"/>
      <c r="AJ63" s="18"/>
      <c r="AK63" s="19"/>
      <c r="AL63" s="201"/>
      <c r="AM63" s="18"/>
      <c r="AN63" s="19"/>
      <c r="AO63" s="28"/>
      <c r="AP63" s="203"/>
      <c r="AQ63" s="203"/>
      <c r="AR63" s="27"/>
    </row>
    <row r="64" spans="1:44" ht="18.75" customHeight="1">
      <c r="A64" s="78"/>
      <c r="B64" s="78"/>
      <c r="C64" s="77" t="e">
        <f t="shared" si="3"/>
        <v>#VALUE!</v>
      </c>
      <c r="D64" s="78"/>
      <c r="E64" s="28"/>
      <c r="F64" s="201"/>
      <c r="G64" s="19"/>
      <c r="H64" s="202"/>
      <c r="I64" s="202"/>
      <c r="J64" s="202"/>
      <c r="K64" s="201"/>
      <c r="L64" s="18"/>
      <c r="M64" s="19"/>
      <c r="N64" s="202"/>
      <c r="O64" s="202"/>
      <c r="P64" s="202"/>
      <c r="Q64" s="201"/>
      <c r="R64" s="18"/>
      <c r="S64" s="19"/>
      <c r="T64" s="202"/>
      <c r="U64" s="202"/>
      <c r="V64" s="202"/>
      <c r="W64" s="201"/>
      <c r="X64" s="18"/>
      <c r="Y64" s="19"/>
      <c r="Z64" s="202"/>
      <c r="AA64" s="202"/>
      <c r="AB64" s="202"/>
      <c r="AC64" s="201"/>
      <c r="AD64" s="18"/>
      <c r="AE64" s="19"/>
      <c r="AF64" s="202"/>
      <c r="AG64" s="202"/>
      <c r="AH64" s="202"/>
      <c r="AI64" s="201"/>
      <c r="AJ64" s="18"/>
      <c r="AK64" s="19"/>
      <c r="AL64" s="201"/>
      <c r="AM64" s="18"/>
      <c r="AN64" s="19"/>
      <c r="AO64" s="28"/>
      <c r="AP64" s="203"/>
      <c r="AQ64" s="203"/>
      <c r="AR64" s="27"/>
    </row>
    <row r="65" spans="1:44" ht="18.75" customHeight="1">
      <c r="A65" s="78"/>
      <c r="B65" s="78"/>
      <c r="C65" s="77" t="e">
        <f t="shared" si="3"/>
        <v>#VALUE!</v>
      </c>
      <c r="D65" s="78"/>
      <c r="E65" s="28"/>
      <c r="F65" s="201"/>
      <c r="G65" s="19"/>
      <c r="H65" s="202"/>
      <c r="I65" s="202"/>
      <c r="J65" s="202"/>
      <c r="K65" s="201"/>
      <c r="L65" s="18"/>
      <c r="M65" s="19"/>
      <c r="N65" s="202"/>
      <c r="O65" s="202"/>
      <c r="P65" s="202"/>
      <c r="Q65" s="201"/>
      <c r="R65" s="18"/>
      <c r="S65" s="19"/>
      <c r="T65" s="202"/>
      <c r="U65" s="202"/>
      <c r="V65" s="202"/>
      <c r="W65" s="201"/>
      <c r="X65" s="18"/>
      <c r="Y65" s="19"/>
      <c r="Z65" s="202"/>
      <c r="AA65" s="202"/>
      <c r="AB65" s="202"/>
      <c r="AC65" s="201"/>
      <c r="AD65" s="18"/>
      <c r="AE65" s="19"/>
      <c r="AF65" s="202"/>
      <c r="AG65" s="202"/>
      <c r="AH65" s="202"/>
      <c r="AI65" s="201"/>
      <c r="AJ65" s="18"/>
      <c r="AK65" s="19"/>
      <c r="AL65" s="201"/>
      <c r="AM65" s="18"/>
      <c r="AN65" s="19"/>
      <c r="AO65" s="28"/>
      <c r="AP65" s="203"/>
      <c r="AQ65" s="203"/>
      <c r="AR65" s="27"/>
    </row>
    <row r="66" spans="1:44" ht="18.75" customHeight="1">
      <c r="A66" s="78"/>
      <c r="B66" s="78"/>
      <c r="C66" s="77" t="e">
        <f t="shared" si="3"/>
        <v>#VALUE!</v>
      </c>
      <c r="D66" s="78"/>
      <c r="E66" s="28"/>
      <c r="F66" s="201"/>
      <c r="G66" s="19"/>
      <c r="H66" s="202"/>
      <c r="I66" s="202"/>
      <c r="J66" s="202"/>
      <c r="K66" s="201"/>
      <c r="L66" s="18"/>
      <c r="M66" s="19"/>
      <c r="N66" s="202"/>
      <c r="O66" s="202"/>
      <c r="P66" s="202"/>
      <c r="Q66" s="201"/>
      <c r="R66" s="18"/>
      <c r="S66" s="19"/>
      <c r="T66" s="202"/>
      <c r="U66" s="202"/>
      <c r="V66" s="202"/>
      <c r="W66" s="201"/>
      <c r="X66" s="18"/>
      <c r="Y66" s="19"/>
      <c r="Z66" s="202"/>
      <c r="AA66" s="202"/>
      <c r="AB66" s="202"/>
      <c r="AC66" s="201"/>
      <c r="AD66" s="18"/>
      <c r="AE66" s="19"/>
      <c r="AF66" s="202"/>
      <c r="AG66" s="202"/>
      <c r="AH66" s="202"/>
      <c r="AI66" s="201"/>
      <c r="AJ66" s="18"/>
      <c r="AK66" s="19"/>
      <c r="AL66" s="201"/>
      <c r="AM66" s="18"/>
      <c r="AN66" s="19"/>
      <c r="AO66" s="28"/>
      <c r="AP66" s="203"/>
      <c r="AQ66" s="203"/>
      <c r="AR66" s="27"/>
    </row>
    <row r="67" spans="1:44" ht="18.75" customHeight="1">
      <c r="A67" s="78"/>
      <c r="B67" s="78"/>
      <c r="C67" s="77" t="e">
        <f t="shared" si="3"/>
        <v>#VALUE!</v>
      </c>
      <c r="D67" s="78"/>
      <c r="E67" s="28"/>
      <c r="F67" s="201"/>
      <c r="G67" s="19"/>
      <c r="H67" s="202"/>
      <c r="I67" s="202"/>
      <c r="J67" s="202"/>
      <c r="K67" s="201"/>
      <c r="L67" s="18"/>
      <c r="M67" s="19"/>
      <c r="N67" s="202"/>
      <c r="O67" s="202"/>
      <c r="P67" s="202"/>
      <c r="Q67" s="201"/>
      <c r="R67" s="18"/>
      <c r="S67" s="19"/>
      <c r="T67" s="202"/>
      <c r="U67" s="202"/>
      <c r="V67" s="202"/>
      <c r="W67" s="201"/>
      <c r="X67" s="18"/>
      <c r="Y67" s="19"/>
      <c r="Z67" s="202"/>
      <c r="AA67" s="202"/>
      <c r="AB67" s="202"/>
      <c r="AC67" s="201"/>
      <c r="AD67" s="18"/>
      <c r="AE67" s="19"/>
      <c r="AF67" s="202"/>
      <c r="AG67" s="202"/>
      <c r="AH67" s="202"/>
      <c r="AI67" s="201"/>
      <c r="AJ67" s="18"/>
      <c r="AK67" s="19"/>
      <c r="AL67" s="201"/>
      <c r="AM67" s="18"/>
      <c r="AN67" s="19"/>
      <c r="AO67" s="28"/>
      <c r="AP67" s="203"/>
      <c r="AQ67" s="203"/>
      <c r="AR67" s="27"/>
    </row>
    <row r="68" spans="1:44" ht="12.75">
      <c r="A68" s="86"/>
      <c r="B68" s="86"/>
      <c r="C68" s="86"/>
      <c r="D68" s="86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34"/>
      <c r="AQ68" s="204"/>
      <c r="AR68" s="28"/>
    </row>
    <row r="69" spans="1:44" ht="12.75">
      <c r="A69" s="86"/>
      <c r="B69" s="86"/>
      <c r="C69" s="86"/>
      <c r="D69" s="86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34"/>
      <c r="AQ69" s="204"/>
      <c r="AR69" s="28"/>
    </row>
    <row r="70" spans="1:44" ht="12.75">
      <c r="A70" s="86"/>
      <c r="B70" s="86"/>
      <c r="C70" s="86"/>
      <c r="D70" s="86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34"/>
      <c r="AQ70" s="204"/>
      <c r="AR70" s="28"/>
    </row>
    <row r="71" spans="1:44" ht="12.75">
      <c r="A71" s="86"/>
      <c r="B71" s="86"/>
      <c r="C71" s="86"/>
      <c r="D71" s="86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34"/>
      <c r="AQ71" s="204"/>
      <c r="AR71" s="28"/>
    </row>
    <row r="72" spans="1:44" ht="12.75">
      <c r="A72" s="86"/>
      <c r="B72" s="86"/>
      <c r="C72" s="86"/>
      <c r="D72" s="86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34"/>
      <c r="AQ72" s="204"/>
      <c r="AR72" s="28"/>
    </row>
    <row r="73" spans="1:44" ht="12.75">
      <c r="A73" s="86"/>
      <c r="B73" s="86"/>
      <c r="C73" s="86"/>
      <c r="D73" s="86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34"/>
      <c r="AQ73" s="204"/>
      <c r="AR73" s="28"/>
    </row>
    <row r="74" spans="1:44" ht="12.75">
      <c r="A74" s="86"/>
      <c r="B74" s="86"/>
      <c r="C74" s="86"/>
      <c r="D74" s="86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34"/>
      <c r="AQ74" s="204"/>
      <c r="AR74" s="28"/>
    </row>
  </sheetData>
  <sheetProtection/>
  <mergeCells count="2">
    <mergeCell ref="AP5:AR5"/>
    <mergeCell ref="AP19:AR19"/>
  </mergeCells>
  <printOptions/>
  <pageMargins left="0.22013888888888888" right="0.2902777777777778" top="0.9840277777777777" bottom="0.9840277777777777" header="0.5118055555555555" footer="0.49236111111111114"/>
  <pageSetup fitToHeight="1" fitToWidth="1" orientation="landscape" paperSize="9" scale="74"/>
  <headerFooter alignWithMargins="0">
    <oddFooter>&amp;LInternational Freestyle Skaters Association&amp;C&amp;D&amp;R&amp;F&amp;A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40"/>
      <c r="B1" s="41"/>
      <c r="C1" s="41"/>
      <c r="D1" s="44"/>
      <c r="E1" s="44" t="str">
        <f>V!$E$17</f>
        <v>World Championship</v>
      </c>
      <c r="F1" s="44"/>
      <c r="G1" s="41"/>
      <c r="H1" s="96"/>
    </row>
    <row r="2" spans="1:8" ht="23.25">
      <c r="A2" s="48"/>
      <c r="B2" s="49"/>
      <c r="C2" s="49"/>
      <c r="D2" s="52"/>
      <c r="E2" s="52" t="str">
        <f>V!$E$18</f>
        <v>25-26-27 July 2008</v>
      </c>
      <c r="F2" s="52"/>
      <c r="G2" s="49"/>
      <c r="H2" s="97"/>
    </row>
    <row r="3" spans="1:8" ht="15.75">
      <c r="A3" s="56"/>
      <c r="B3" s="56"/>
      <c r="C3" s="56"/>
      <c r="D3" s="57"/>
      <c r="E3" s="57"/>
      <c r="F3" s="58"/>
      <c r="G3" s="58"/>
      <c r="H3" s="99"/>
    </row>
    <row r="4" spans="1:8" ht="15.75">
      <c r="A4" s="56"/>
      <c r="B4" s="56"/>
      <c r="C4" s="56"/>
      <c r="D4" s="57"/>
      <c r="E4" s="57"/>
      <c r="F4" s="58"/>
      <c r="G4" s="58"/>
      <c r="H4" s="99"/>
    </row>
    <row r="5" spans="1:8" ht="23.25">
      <c r="A5" s="205"/>
      <c r="B5" s="206"/>
      <c r="C5" s="206"/>
      <c r="D5" s="207"/>
      <c r="E5" s="207" t="s">
        <v>2</v>
      </c>
      <c r="F5" s="207"/>
      <c r="G5" s="206"/>
      <c r="H5" s="208"/>
    </row>
    <row r="6" spans="1:8" ht="15.75">
      <c r="A6" s="56"/>
      <c r="B6" s="56"/>
      <c r="C6" s="56"/>
      <c r="D6" s="57"/>
      <c r="E6" s="58"/>
      <c r="F6" s="58"/>
      <c r="G6" s="58"/>
      <c r="H6" s="99"/>
    </row>
    <row r="7" spans="1:8" ht="12.75">
      <c r="A7" s="100" t="s">
        <v>152</v>
      </c>
      <c r="B7" s="1"/>
      <c r="C7" s="1"/>
      <c r="D7" s="1"/>
      <c r="E7" s="1"/>
      <c r="F7" s="1"/>
      <c r="G7" s="1"/>
      <c r="H7" s="99"/>
    </row>
    <row r="8" spans="1:8" ht="12.75">
      <c r="A8" s="57"/>
      <c r="B8" s="57"/>
      <c r="C8" s="68" t="s">
        <v>3</v>
      </c>
      <c r="D8" s="68" t="s">
        <v>163</v>
      </c>
      <c r="E8" s="68" t="s">
        <v>31</v>
      </c>
      <c r="F8" s="1"/>
      <c r="G8" s="209" t="s">
        <v>4</v>
      </c>
      <c r="H8" s="210"/>
    </row>
    <row r="9" spans="1:8" ht="12.75">
      <c r="A9" s="57"/>
      <c r="B9" s="211">
        <v>1</v>
      </c>
      <c r="C9" s="78" t="str">
        <f>'Freestyle Slalom'!B8</f>
        <v>LEJEUNE</v>
      </c>
      <c r="D9" s="78" t="str">
        <f>'Freestyle Slalom'!C8</f>
        <v>Caroline</v>
      </c>
      <c r="E9" s="78" t="str">
        <f>'Freestyle Slalom'!E8</f>
        <v>France</v>
      </c>
      <c r="F9" s="82"/>
      <c r="G9" s="212">
        <f>'Freestyle Slalom'!R8</f>
        <v>73.25</v>
      </c>
      <c r="H9" s="213" t="s">
        <v>5</v>
      </c>
    </row>
    <row r="10" spans="1:8" ht="12.75">
      <c r="A10" s="57"/>
      <c r="B10" s="211">
        <v>2</v>
      </c>
      <c r="C10" s="78" t="str">
        <f>'Freestyle Slalom'!B9</f>
        <v>SEMENOVA</v>
      </c>
      <c r="D10" s="78" t="str">
        <f>'Freestyle Slalom'!C9</f>
        <v>Polina</v>
      </c>
      <c r="E10" s="78" t="str">
        <f>'Freestyle Slalom'!E9</f>
        <v>Russia</v>
      </c>
      <c r="F10" s="82"/>
      <c r="G10" s="212">
        <f>'Freestyle Slalom'!R9</f>
        <v>70.75</v>
      </c>
      <c r="H10" s="213" t="s">
        <v>5</v>
      </c>
    </row>
    <row r="11" spans="1:8" ht="12.75">
      <c r="A11" s="57"/>
      <c r="B11" s="211">
        <v>3</v>
      </c>
      <c r="C11" s="78" t="str">
        <f>'Freestyle Slalom'!B10</f>
        <v>ZELENOVA</v>
      </c>
      <c r="D11" s="78" t="str">
        <f>'Freestyle Slalom'!C10</f>
        <v>Nadezda</v>
      </c>
      <c r="E11" s="78" t="str">
        <f>'Freestyle Slalom'!E10</f>
        <v>Russia</v>
      </c>
      <c r="F11" s="82"/>
      <c r="G11" s="212">
        <f>'Freestyle Slalom'!R10</f>
        <v>70</v>
      </c>
      <c r="H11" s="213" t="s">
        <v>5</v>
      </c>
    </row>
    <row r="12" spans="1:8" ht="12.75">
      <c r="A12" s="57"/>
      <c r="B12" s="57"/>
      <c r="C12" s="57"/>
      <c r="D12" s="57"/>
      <c r="E12" s="57"/>
      <c r="F12" s="57"/>
      <c r="G12" s="57"/>
      <c r="H12" s="99"/>
    </row>
    <row r="13" spans="1:8" ht="12.75">
      <c r="A13" s="100" t="s">
        <v>153</v>
      </c>
      <c r="B13" s="57"/>
      <c r="C13" s="57"/>
      <c r="D13" s="57"/>
      <c r="E13" s="57"/>
      <c r="F13" s="57"/>
      <c r="G13" s="57"/>
      <c r="H13" s="99"/>
    </row>
    <row r="14" spans="1:8" ht="12.75">
      <c r="A14" s="57"/>
      <c r="B14" s="57"/>
      <c r="C14" s="68" t="s">
        <v>3</v>
      </c>
      <c r="D14" s="68" t="s">
        <v>163</v>
      </c>
      <c r="E14" s="68" t="s">
        <v>31</v>
      </c>
      <c r="F14" s="1"/>
      <c r="G14" s="209" t="s">
        <v>4</v>
      </c>
      <c r="H14" s="210"/>
    </row>
    <row r="15" spans="1:8" ht="12.75">
      <c r="A15" s="57"/>
      <c r="B15" s="211">
        <v>1</v>
      </c>
      <c r="C15" s="78" t="str">
        <f>'Freestyle Slalom'!B60</f>
        <v>TESSIER</v>
      </c>
      <c r="D15" s="78" t="str">
        <f>'Freestyle Slalom'!C60</f>
        <v>Robin</v>
      </c>
      <c r="E15" s="78" t="str">
        <f>'Freestyle Slalom'!E60</f>
        <v>France</v>
      </c>
      <c r="F15" s="82"/>
      <c r="G15" s="214">
        <f>'Freestyle Slalom'!R60</f>
        <v>78.5</v>
      </c>
      <c r="H15" s="213" t="s">
        <v>5</v>
      </c>
    </row>
    <row r="16" spans="1:8" ht="12.75">
      <c r="A16" s="57"/>
      <c r="B16" s="211">
        <v>2</v>
      </c>
      <c r="C16" s="78" t="str">
        <f>'Freestyle Slalom'!B61</f>
        <v>VUVANKHA</v>
      </c>
      <c r="D16" s="78" t="str">
        <f>'Freestyle Slalom'!C61</f>
        <v>Vincent</v>
      </c>
      <c r="E16" s="78" t="str">
        <f>'Freestyle Slalom'!E61</f>
        <v>France</v>
      </c>
      <c r="F16" s="82"/>
      <c r="G16" s="214">
        <f>'Freestyle Slalom'!R61</f>
        <v>78</v>
      </c>
      <c r="H16" s="213" t="s">
        <v>5</v>
      </c>
    </row>
    <row r="17" spans="1:8" ht="12.75">
      <c r="A17" s="57"/>
      <c r="B17" s="211">
        <v>3</v>
      </c>
      <c r="C17" s="78" t="str">
        <f>'Freestyle Slalom'!B62</f>
        <v>MILYOKHIN</v>
      </c>
      <c r="D17" s="78" t="str">
        <f>'Freestyle Slalom'!C62</f>
        <v>Dmitry</v>
      </c>
      <c r="E17" s="78" t="str">
        <f>'Freestyle Slalom'!E62</f>
        <v>Russia</v>
      </c>
      <c r="F17" s="82"/>
      <c r="G17" s="214">
        <f>'Freestyle Slalom'!R62</f>
        <v>74.5</v>
      </c>
      <c r="H17" s="213" t="s">
        <v>5</v>
      </c>
    </row>
    <row r="18" spans="1:8" ht="12.75">
      <c r="A18" s="57"/>
      <c r="B18" s="57"/>
      <c r="C18" s="57"/>
      <c r="D18" s="57"/>
      <c r="E18" s="57"/>
      <c r="F18" s="57"/>
      <c r="G18" s="57"/>
      <c r="H18" s="99"/>
    </row>
    <row r="19" spans="1:8" ht="12.75">
      <c r="A19" s="57"/>
      <c r="B19" s="57"/>
      <c r="C19" s="57"/>
      <c r="D19" s="57"/>
      <c r="E19" s="57"/>
      <c r="F19" s="57"/>
      <c r="G19" s="57"/>
      <c r="H19" s="99"/>
    </row>
    <row r="20" spans="1:8" ht="23.25">
      <c r="A20" s="205"/>
      <c r="B20" s="206"/>
      <c r="C20" s="206"/>
      <c r="D20" s="207"/>
      <c r="E20" s="207" t="s">
        <v>6</v>
      </c>
      <c r="F20" s="207"/>
      <c r="G20" s="206"/>
      <c r="H20" s="208"/>
    </row>
    <row r="21" spans="1:8" ht="15.75">
      <c r="A21" s="56"/>
      <c r="B21" s="56"/>
      <c r="C21" s="56"/>
      <c r="D21" s="57"/>
      <c r="E21" s="58"/>
      <c r="F21" s="58"/>
      <c r="G21" s="58"/>
      <c r="H21" s="99"/>
    </row>
    <row r="22" spans="1:8" ht="12.75">
      <c r="A22" s="100" t="s">
        <v>71</v>
      </c>
      <c r="B22" s="1"/>
      <c r="C22" s="1"/>
      <c r="D22" s="1"/>
      <c r="E22" s="1"/>
      <c r="F22" s="1"/>
      <c r="G22" s="1"/>
      <c r="H22" s="99"/>
    </row>
    <row r="23" spans="1:8" ht="12.75">
      <c r="A23" s="57"/>
      <c r="B23" s="57"/>
      <c r="C23" s="68" t="s">
        <v>3</v>
      </c>
      <c r="D23" s="68" t="s">
        <v>163</v>
      </c>
      <c r="E23" s="68" t="s">
        <v>31</v>
      </c>
      <c r="F23" s="1"/>
      <c r="G23" s="215" t="s">
        <v>7</v>
      </c>
      <c r="H23" s="210"/>
    </row>
    <row r="24" spans="1:8" ht="12.75">
      <c r="A24" s="57"/>
      <c r="B24" s="211">
        <v>1</v>
      </c>
      <c r="C24" s="78" t="str">
        <f>'Speed Slalom'!AF10</f>
        <v>veronese</v>
      </c>
      <c r="D24" s="78" t="str">
        <f>'Speed Slalom'!AG10</f>
        <v>sarah</v>
      </c>
      <c r="E24" s="78" t="str">
        <f>'Speed Slalom'!AI10</f>
        <v>italy</v>
      </c>
      <c r="F24" s="82"/>
      <c r="G24" s="216">
        <f>'Speed Slalom'!AJ10</f>
        <v>5.6</v>
      </c>
      <c r="H24" s="213" t="s">
        <v>8</v>
      </c>
    </row>
    <row r="25" spans="1:8" ht="12.75">
      <c r="A25" s="57"/>
      <c r="B25" s="211">
        <v>2</v>
      </c>
      <c r="C25" s="78" t="str">
        <f>'Speed Slalom'!AF11</f>
        <v>THOMAS</v>
      </c>
      <c r="D25" s="78" t="str">
        <f>'Speed Slalom'!AG11</f>
        <v>Séverine</v>
      </c>
      <c r="E25" s="78" t="str">
        <f>'Speed Slalom'!AI11</f>
        <v>France</v>
      </c>
      <c r="F25" s="82"/>
      <c r="G25" s="216">
        <f>'Speed Slalom'!AJ11</f>
        <v>5.88</v>
      </c>
      <c r="H25" s="213" t="s">
        <v>8</v>
      </c>
    </row>
    <row r="26" spans="1:8" ht="12.75">
      <c r="A26" s="57"/>
      <c r="B26" s="211">
        <v>3</v>
      </c>
      <c r="C26" s="78" t="str">
        <f>'Speed Slalom'!AF12</f>
        <v>SEYRES</v>
      </c>
      <c r="D26" s="78" t="str">
        <f>'Speed Slalom'!AG12</f>
        <v>Chloé</v>
      </c>
      <c r="E26" s="78" t="str">
        <f>'Speed Slalom'!AI12</f>
        <v>France</v>
      </c>
      <c r="F26" s="82"/>
      <c r="G26" s="216">
        <f>'Speed Slalom'!AJ12</f>
        <v>5.88</v>
      </c>
      <c r="H26" s="213" t="s">
        <v>8</v>
      </c>
    </row>
    <row r="27" spans="1:8" ht="12.75">
      <c r="A27" s="57"/>
      <c r="B27" s="57"/>
      <c r="C27" s="57"/>
      <c r="D27" s="57"/>
      <c r="E27" s="57"/>
      <c r="F27" s="57"/>
      <c r="G27" s="57"/>
      <c r="H27" s="99"/>
    </row>
    <row r="28" spans="1:8" ht="12.75">
      <c r="A28" s="100" t="s">
        <v>203</v>
      </c>
      <c r="B28" s="57"/>
      <c r="C28" s="57"/>
      <c r="D28" s="57"/>
      <c r="E28" s="57"/>
      <c r="F28" s="57"/>
      <c r="G28" s="57"/>
      <c r="H28" s="99"/>
    </row>
    <row r="29" spans="1:8" ht="12.75">
      <c r="A29" s="57"/>
      <c r="B29" s="57"/>
      <c r="C29" s="68" t="s">
        <v>3</v>
      </c>
      <c r="D29" s="68" t="s">
        <v>163</v>
      </c>
      <c r="E29" s="68" t="s">
        <v>31</v>
      </c>
      <c r="F29" s="1"/>
      <c r="G29" s="215" t="s">
        <v>7</v>
      </c>
      <c r="H29" s="210"/>
    </row>
    <row r="30" spans="1:8" ht="12.75">
      <c r="A30" s="57"/>
      <c r="B30" s="211">
        <v>1</v>
      </c>
      <c r="C30" s="78" t="str">
        <f>'Speed Slalom'!AF44</f>
        <v>FORT</v>
      </c>
      <c r="D30" s="78" t="str">
        <f>'Speed Slalom'!AG44</f>
        <v>Yohann</v>
      </c>
      <c r="E30" s="78" t="str">
        <f>'Speed Slalom'!AI44</f>
        <v>France</v>
      </c>
      <c r="F30" s="82"/>
      <c r="G30" s="216">
        <f>'Speed Slalom'!AJ44</f>
        <v>5.12</v>
      </c>
      <c r="H30" s="213" t="s">
        <v>8</v>
      </c>
    </row>
    <row r="31" spans="1:8" ht="12.75">
      <c r="A31" s="57"/>
      <c r="B31" s="211">
        <v>2</v>
      </c>
      <c r="C31" s="78" t="str">
        <f>'Speed Slalom'!AF45</f>
        <v>SORDI</v>
      </c>
      <c r="D31" s="78" t="str">
        <f>'Speed Slalom'!AG45</f>
        <v>ENRICO</v>
      </c>
      <c r="E31" s="78" t="str">
        <f>'Speed Slalom'!AI45</f>
        <v>Italia</v>
      </c>
      <c r="F31" s="82"/>
      <c r="G31" s="216">
        <f>'Speed Slalom'!AJ45</f>
        <v>5.32</v>
      </c>
      <c r="H31" s="213" t="s">
        <v>8</v>
      </c>
    </row>
    <row r="32" spans="1:8" ht="12.75">
      <c r="A32" s="57"/>
      <c r="B32" s="211">
        <v>3</v>
      </c>
      <c r="C32" s="78" t="str">
        <f>'Speed Slalom'!AF46</f>
        <v>ULIVIERI</v>
      </c>
      <c r="D32" s="78" t="str">
        <f>'Speed Slalom'!AG46</f>
        <v>LUCA</v>
      </c>
      <c r="E32" s="78" t="str">
        <f>'Speed Slalom'!AI46</f>
        <v>Italia</v>
      </c>
      <c r="F32" s="82"/>
      <c r="G32" s="216">
        <f>'Speed Slalom'!AJ46</f>
        <v>5.31</v>
      </c>
      <c r="H32" s="213" t="s">
        <v>8</v>
      </c>
    </row>
    <row r="33" spans="1:8" ht="12.75">
      <c r="A33" s="57"/>
      <c r="B33" s="57"/>
      <c r="C33" s="57"/>
      <c r="D33" s="57"/>
      <c r="E33" s="57"/>
      <c r="F33" s="57"/>
      <c r="G33" s="57"/>
      <c r="H33" s="99"/>
    </row>
    <row r="34" spans="1:8" ht="12.75">
      <c r="A34" s="57"/>
      <c r="B34" s="57"/>
      <c r="C34" s="57"/>
      <c r="D34" s="57"/>
      <c r="E34" s="57"/>
      <c r="F34" s="57"/>
      <c r="G34" s="57"/>
      <c r="H34" s="99"/>
    </row>
    <row r="35" spans="1:8" ht="23.25">
      <c r="A35" s="205"/>
      <c r="B35" s="206"/>
      <c r="C35" s="206"/>
      <c r="D35" s="207"/>
      <c r="E35" s="207" t="s">
        <v>9</v>
      </c>
      <c r="F35" s="207"/>
      <c r="G35" s="206"/>
      <c r="H35" s="208"/>
    </row>
    <row r="36" spans="1:8" ht="15.75">
      <c r="A36" s="56"/>
      <c r="B36" s="56"/>
      <c r="C36" s="56"/>
      <c r="D36" s="57"/>
      <c r="E36" s="58"/>
      <c r="F36" s="58"/>
      <c r="G36" s="58"/>
      <c r="H36" s="99"/>
    </row>
    <row r="37" spans="1:8" ht="12.75">
      <c r="A37" s="100" t="s">
        <v>223</v>
      </c>
      <c r="B37" s="1"/>
      <c r="C37" s="1"/>
      <c r="D37" s="1"/>
      <c r="E37" s="1"/>
      <c r="F37" s="1"/>
      <c r="G37" s="1"/>
      <c r="H37" s="99"/>
    </row>
    <row r="38" spans="1:8" ht="12.75">
      <c r="A38" s="57"/>
      <c r="B38" s="57"/>
      <c r="C38" s="68" t="s">
        <v>3</v>
      </c>
      <c r="D38" s="68" t="s">
        <v>163</v>
      </c>
      <c r="E38" s="68" t="s">
        <v>31</v>
      </c>
      <c r="F38" s="1"/>
      <c r="G38" s="209" t="s">
        <v>10</v>
      </c>
      <c r="H38" s="210"/>
    </row>
    <row r="39" spans="1:8" ht="12.75">
      <c r="A39" s="57"/>
      <c r="B39" s="211">
        <v>1</v>
      </c>
      <c r="C39" s="31" t="s">
        <v>114</v>
      </c>
      <c r="D39" s="32" t="s">
        <v>115</v>
      </c>
      <c r="E39" s="32" t="s">
        <v>197</v>
      </c>
      <c r="F39" s="82"/>
      <c r="G39" s="27">
        <v>114</v>
      </c>
      <c r="H39" s="213" t="s">
        <v>11</v>
      </c>
    </row>
    <row r="40" spans="1:8" ht="12.75">
      <c r="A40" s="57"/>
      <c r="B40" s="211">
        <v>2</v>
      </c>
      <c r="C40" s="31" t="s">
        <v>124</v>
      </c>
      <c r="D40" s="32" t="s">
        <v>125</v>
      </c>
      <c r="E40" s="32" t="s">
        <v>197</v>
      </c>
      <c r="F40" s="82"/>
      <c r="G40" s="203">
        <v>104</v>
      </c>
      <c r="H40" s="213" t="s">
        <v>11</v>
      </c>
    </row>
    <row r="41" spans="1:8" ht="12.75">
      <c r="A41" s="57"/>
      <c r="B41" s="211">
        <v>3</v>
      </c>
      <c r="C41" s="31" t="s">
        <v>118</v>
      </c>
      <c r="D41" s="32" t="s">
        <v>119</v>
      </c>
      <c r="E41" s="32" t="s">
        <v>199</v>
      </c>
      <c r="F41" s="82"/>
      <c r="G41" s="203">
        <v>100</v>
      </c>
      <c r="H41" s="213" t="s">
        <v>11</v>
      </c>
    </row>
    <row r="42" spans="1:8" ht="12.75">
      <c r="A42" s="57"/>
      <c r="B42" s="57"/>
      <c r="C42" s="57"/>
      <c r="D42" s="57"/>
      <c r="E42" s="57"/>
      <c r="F42" s="57"/>
      <c r="G42" s="57"/>
      <c r="H42" s="99"/>
    </row>
    <row r="43" spans="1:8" ht="12.75">
      <c r="A43" s="100" t="s">
        <v>224</v>
      </c>
      <c r="B43" s="57"/>
      <c r="C43" s="57"/>
      <c r="D43" s="57"/>
      <c r="E43" s="57"/>
      <c r="F43" s="57"/>
      <c r="G43" s="57"/>
      <c r="H43" s="99"/>
    </row>
    <row r="44" spans="1:8" ht="12.75">
      <c r="A44" s="57"/>
      <c r="B44" s="57"/>
      <c r="C44" s="68" t="s">
        <v>3</v>
      </c>
      <c r="D44" s="68" t="s">
        <v>163</v>
      </c>
      <c r="E44" s="68" t="s">
        <v>31</v>
      </c>
      <c r="F44" s="1"/>
      <c r="G44" s="209" t="s">
        <v>10</v>
      </c>
      <c r="H44" s="210"/>
    </row>
    <row r="45" spans="1:8" ht="12.75">
      <c r="A45" s="57"/>
      <c r="B45" s="211">
        <v>1</v>
      </c>
      <c r="C45" s="31" t="s">
        <v>133</v>
      </c>
      <c r="D45" s="32" t="s">
        <v>178</v>
      </c>
      <c r="E45" s="80" t="s">
        <v>225</v>
      </c>
      <c r="F45" s="82"/>
      <c r="G45" s="217">
        <v>145</v>
      </c>
      <c r="H45" s="213" t="s">
        <v>11</v>
      </c>
    </row>
    <row r="46" spans="1:8" ht="12.75">
      <c r="A46" s="57"/>
      <c r="B46" s="211">
        <v>2</v>
      </c>
      <c r="C46" s="31" t="s">
        <v>136</v>
      </c>
      <c r="D46" s="32" t="s">
        <v>137</v>
      </c>
      <c r="E46" s="80" t="s">
        <v>227</v>
      </c>
      <c r="F46" s="82"/>
      <c r="G46" s="217">
        <v>144</v>
      </c>
      <c r="H46" s="213" t="s">
        <v>11</v>
      </c>
    </row>
    <row r="47" spans="1:8" ht="12.75">
      <c r="A47" s="57"/>
      <c r="B47" s="211">
        <v>3</v>
      </c>
      <c r="C47" s="31" t="s">
        <v>130</v>
      </c>
      <c r="D47" s="32" t="s">
        <v>131</v>
      </c>
      <c r="E47" s="80" t="s">
        <v>226</v>
      </c>
      <c r="F47" s="82"/>
      <c r="G47" s="217">
        <v>140</v>
      </c>
      <c r="H47" s="213" t="s">
        <v>11</v>
      </c>
    </row>
    <row r="48" spans="1:8" ht="12.75">
      <c r="A48" s="57"/>
      <c r="B48" s="57"/>
      <c r="C48" s="57"/>
      <c r="D48" s="57"/>
      <c r="E48" s="57"/>
      <c r="F48" s="57"/>
      <c r="G48" s="57"/>
      <c r="H48" s="99"/>
    </row>
  </sheetData>
  <sheetProtection/>
  <printOptions/>
  <pageMargins left="0.35" right="0.2902777777777778" top="0.9840277777777777" bottom="0.9840277777777777" header="0.49236111111111114" footer="0.49236111111111114"/>
  <pageSetup fitToHeight="0" fitToWidth="1" horizontalDpi="300" verticalDpi="300" orientation="portrait" paperSize="9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2008-07-27T12:28:45Z</cp:lastPrinted>
  <dcterms:created xsi:type="dcterms:W3CDTF">2008-07-27T13:04:00Z</dcterms:created>
  <dcterms:modified xsi:type="dcterms:W3CDTF">2017-01-27T14:41:00Z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