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315" windowHeight="6735" activeTab="2"/>
  </bookViews>
  <sheets>
    <sheet name="Классика" sheetId="1" r:id="rId1"/>
    <sheet name="Скоростной" sheetId="2" r:id="rId2"/>
    <sheet name="Прыжки" sheetId="3" r:id="rId3"/>
  </sheets>
  <calcPr calcId="125725"/>
</workbook>
</file>

<file path=xl/calcChain.xml><?xml version="1.0" encoding="utf-8"?>
<calcChain xmlns="http://schemas.openxmlformats.org/spreadsheetml/2006/main">
  <c r="CH58" i="3"/>
  <c r="CE58"/>
  <c r="CB58"/>
  <c r="BY58"/>
  <c r="BV58"/>
  <c r="BS58"/>
  <c r="BP58"/>
  <c r="BM58"/>
  <c r="BJ58"/>
  <c r="BG58"/>
  <c r="BD58"/>
  <c r="BA58"/>
  <c r="CY56"/>
  <c r="CW56"/>
  <c r="CV56"/>
  <c r="CU56"/>
  <c r="CT56"/>
  <c r="CS56"/>
  <c r="CR56"/>
  <c r="CQ56"/>
  <c r="CP56"/>
  <c r="CO56"/>
  <c r="CN56"/>
  <c r="CM56"/>
  <c r="CL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T56"/>
  <c r="CY55"/>
  <c r="CW55"/>
  <c r="CV55"/>
  <c r="CU55"/>
  <c r="CT55"/>
  <c r="CS55"/>
  <c r="CR55"/>
  <c r="CQ55"/>
  <c r="CP55"/>
  <c r="CO55"/>
  <c r="CN55"/>
  <c r="CM55"/>
  <c r="CL55"/>
  <c r="CH55"/>
  <c r="CG55"/>
  <c r="CF55"/>
  <c r="CE55"/>
  <c r="CD55"/>
  <c r="CC55"/>
  <c r="CB55"/>
  <c r="CA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T55"/>
  <c r="AQ55"/>
  <c r="CY54"/>
  <c r="CW54"/>
  <c r="CV54"/>
  <c r="CU54"/>
  <c r="CT54"/>
  <c r="CS54"/>
  <c r="CR54"/>
  <c r="CQ54"/>
  <c r="CP54"/>
  <c r="CO54"/>
  <c r="CN54"/>
  <c r="CM54"/>
  <c r="CL54"/>
  <c r="CH54"/>
  <c r="CG54"/>
  <c r="CF54"/>
  <c r="CE54"/>
  <c r="CD54"/>
  <c r="CC54"/>
  <c r="CB54"/>
  <c r="CA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Q54" s="1"/>
  <c r="AY54"/>
  <c r="AT54"/>
  <c r="CY53"/>
  <c r="CW53"/>
  <c r="CV53"/>
  <c r="CU53"/>
  <c r="CT53"/>
  <c r="CS53"/>
  <c r="CR53"/>
  <c r="CQ53"/>
  <c r="CP53"/>
  <c r="CO53"/>
  <c r="CN53"/>
  <c r="CM53"/>
  <c r="CL53"/>
  <c r="CH53"/>
  <c r="CG53"/>
  <c r="CF53"/>
  <c r="CE53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T53"/>
  <c r="CY52"/>
  <c r="CW52"/>
  <c r="CV52"/>
  <c r="CU52"/>
  <c r="CT52"/>
  <c r="CS52"/>
  <c r="CR52"/>
  <c r="CQ52"/>
  <c r="CP52"/>
  <c r="CO52"/>
  <c r="CN52"/>
  <c r="CM52"/>
  <c r="CL52"/>
  <c r="CH52"/>
  <c r="CG52"/>
  <c r="CF52"/>
  <c r="CE52"/>
  <c r="CD52"/>
  <c r="CC52"/>
  <c r="CB52"/>
  <c r="CA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T52"/>
  <c r="CY51"/>
  <c r="CW51"/>
  <c r="CV51"/>
  <c r="CU51"/>
  <c r="CT51"/>
  <c r="CS51"/>
  <c r="CR51"/>
  <c r="CQ51"/>
  <c r="CP51"/>
  <c r="CO51"/>
  <c r="CN51"/>
  <c r="CM51"/>
  <c r="CL51"/>
  <c r="CH51"/>
  <c r="CG51"/>
  <c r="CF51"/>
  <c r="CE51"/>
  <c r="CD51"/>
  <c r="CC51"/>
  <c r="CB51"/>
  <c r="CA51"/>
  <c r="BZ51"/>
  <c r="BY51"/>
  <c r="BX51"/>
  <c r="BW51"/>
  <c r="BV51"/>
  <c r="BU51"/>
  <c r="BT51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T51"/>
  <c r="CY50"/>
  <c r="CW50"/>
  <c r="CV50"/>
  <c r="CU50"/>
  <c r="CT50"/>
  <c r="CS50"/>
  <c r="CR50"/>
  <c r="CQ50"/>
  <c r="CP50"/>
  <c r="CO50"/>
  <c r="CN50"/>
  <c r="CM50"/>
  <c r="CL50"/>
  <c r="CH50"/>
  <c r="CG50"/>
  <c r="CF50"/>
  <c r="CE50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T50"/>
  <c r="CY49"/>
  <c r="CW49"/>
  <c r="CV49"/>
  <c r="CU49"/>
  <c r="CT49"/>
  <c r="CS49"/>
  <c r="CR49"/>
  <c r="CQ49"/>
  <c r="CP49"/>
  <c r="CO49"/>
  <c r="CN49"/>
  <c r="CM49"/>
  <c r="CL49"/>
  <c r="CH49"/>
  <c r="CG49"/>
  <c r="CF49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T49"/>
  <c r="CY48"/>
  <c r="CW48"/>
  <c r="CV48"/>
  <c r="CU48"/>
  <c r="CT48"/>
  <c r="CS48"/>
  <c r="CR48"/>
  <c r="CQ48"/>
  <c r="CP48"/>
  <c r="CO48"/>
  <c r="CN48"/>
  <c r="CM48"/>
  <c r="CL48"/>
  <c r="CH48"/>
  <c r="CG48"/>
  <c r="CF48"/>
  <c r="CE48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T48"/>
  <c r="CY47"/>
  <c r="CW47"/>
  <c r="CV47"/>
  <c r="CU47"/>
  <c r="CT47"/>
  <c r="CS47"/>
  <c r="CR47"/>
  <c r="CQ47"/>
  <c r="CP47"/>
  <c r="CO47"/>
  <c r="CN47"/>
  <c r="CM47"/>
  <c r="CL47"/>
  <c r="CH47"/>
  <c r="CG47"/>
  <c r="CF47"/>
  <c r="CE47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T47"/>
  <c r="CY46"/>
  <c r="CW46"/>
  <c r="CV46"/>
  <c r="CU46"/>
  <c r="CT46"/>
  <c r="CS46"/>
  <c r="CR46"/>
  <c r="CQ46"/>
  <c r="CP46"/>
  <c r="CO46"/>
  <c r="CN46"/>
  <c r="CM46"/>
  <c r="CL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T46"/>
  <c r="CY45"/>
  <c r="CW45"/>
  <c r="CV45"/>
  <c r="CU45"/>
  <c r="CT45"/>
  <c r="CS45"/>
  <c r="CR45"/>
  <c r="CQ45"/>
  <c r="CP45"/>
  <c r="CO45"/>
  <c r="CN45"/>
  <c r="CM45"/>
  <c r="CL45"/>
  <c r="CH45"/>
  <c r="CG45"/>
  <c r="CF45"/>
  <c r="CE45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T45"/>
  <c r="CY44"/>
  <c r="CW44"/>
  <c r="CV44"/>
  <c r="CU44"/>
  <c r="CT44"/>
  <c r="CS44"/>
  <c r="CR44"/>
  <c r="CQ44"/>
  <c r="CP44"/>
  <c r="CO44"/>
  <c r="CN44"/>
  <c r="CM44"/>
  <c r="CL44"/>
  <c r="CH44"/>
  <c r="CG44"/>
  <c r="CF44"/>
  <c r="CE44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T44"/>
  <c r="CY43"/>
  <c r="CW43"/>
  <c r="CV43"/>
  <c r="CU43"/>
  <c r="CT43"/>
  <c r="CS43"/>
  <c r="CR43"/>
  <c r="CQ43"/>
  <c r="CP43"/>
  <c r="CO43"/>
  <c r="CN43"/>
  <c r="CM43"/>
  <c r="CL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T43"/>
  <c r="CY42"/>
  <c r="CW42"/>
  <c r="CV42"/>
  <c r="CU42"/>
  <c r="CT42"/>
  <c r="CS42"/>
  <c r="CR42"/>
  <c r="CQ42"/>
  <c r="CP42"/>
  <c r="CO42"/>
  <c r="CN42"/>
  <c r="CM42"/>
  <c r="CL42"/>
  <c r="CH42"/>
  <c r="CG42"/>
  <c r="CF42"/>
  <c r="CE42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T42"/>
  <c r="CY41"/>
  <c r="CW41"/>
  <c r="CV41"/>
  <c r="CU41"/>
  <c r="CT41"/>
  <c r="CS41"/>
  <c r="CR41"/>
  <c r="CQ41"/>
  <c r="CP41"/>
  <c r="CO41"/>
  <c r="CN41"/>
  <c r="CM41"/>
  <c r="CL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T41"/>
  <c r="CY40"/>
  <c r="CW40"/>
  <c r="CV40"/>
  <c r="CU40"/>
  <c r="CT40"/>
  <c r="CS40"/>
  <c r="CR40"/>
  <c r="CQ40"/>
  <c r="CP40"/>
  <c r="CO40"/>
  <c r="CN40"/>
  <c r="CM40"/>
  <c r="CL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T40"/>
  <c r="CY39"/>
  <c r="CW39"/>
  <c r="CV39"/>
  <c r="CU39"/>
  <c r="CT39"/>
  <c r="CS39"/>
  <c r="CR39"/>
  <c r="CQ39"/>
  <c r="CP39"/>
  <c r="CO39"/>
  <c r="CN39"/>
  <c r="CM39"/>
  <c r="CL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T39"/>
  <c r="CY38"/>
  <c r="CW38"/>
  <c r="CV38"/>
  <c r="CU38"/>
  <c r="CT38"/>
  <c r="CS38"/>
  <c r="CR38"/>
  <c r="CQ38"/>
  <c r="CP38"/>
  <c r="CO38"/>
  <c r="CN38"/>
  <c r="CM38"/>
  <c r="CL38"/>
  <c r="CH38"/>
  <c r="CG38"/>
  <c r="CF38"/>
  <c r="CE38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T38"/>
  <c r="CY37"/>
  <c r="CW37"/>
  <c r="CV37"/>
  <c r="CU37"/>
  <c r="CT37"/>
  <c r="CS37"/>
  <c r="CR37"/>
  <c r="CQ37"/>
  <c r="CP37"/>
  <c r="CO37"/>
  <c r="CN37"/>
  <c r="CM37"/>
  <c r="CL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T37"/>
  <c r="CY36"/>
  <c r="CW36"/>
  <c r="CV36"/>
  <c r="CU36"/>
  <c r="CT36"/>
  <c r="CS36"/>
  <c r="CR36"/>
  <c r="CQ36"/>
  <c r="CP36"/>
  <c r="CO36"/>
  <c r="CN36"/>
  <c r="CM36"/>
  <c r="CL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T36"/>
  <c r="CY35"/>
  <c r="CW35"/>
  <c r="CV35"/>
  <c r="CU35"/>
  <c r="CT35"/>
  <c r="CS35"/>
  <c r="CR35"/>
  <c r="CQ35"/>
  <c r="CP35"/>
  <c r="CO35"/>
  <c r="CN35"/>
  <c r="CM35"/>
  <c r="CL35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T35"/>
  <c r="CY34"/>
  <c r="CW34"/>
  <c r="CV34"/>
  <c r="CU34"/>
  <c r="CT34"/>
  <c r="CS34"/>
  <c r="CR34"/>
  <c r="CQ34"/>
  <c r="CP34"/>
  <c r="CO34"/>
  <c r="CN34"/>
  <c r="CM34"/>
  <c r="CL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T34"/>
  <c r="CY33"/>
  <c r="CW33"/>
  <c r="CV33"/>
  <c r="CU33"/>
  <c r="CT33"/>
  <c r="CS33"/>
  <c r="CR33"/>
  <c r="CQ33"/>
  <c r="CP33"/>
  <c r="CO33"/>
  <c r="CN33"/>
  <c r="CM33"/>
  <c r="CL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T33"/>
  <c r="CY32"/>
  <c r="CW32"/>
  <c r="CV32"/>
  <c r="CU32"/>
  <c r="CT32"/>
  <c r="CS32"/>
  <c r="CR32"/>
  <c r="CQ32"/>
  <c r="CP32"/>
  <c r="CO32"/>
  <c r="CN32"/>
  <c r="CM32"/>
  <c r="CL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T32"/>
  <c r="CY31"/>
  <c r="CW31"/>
  <c r="CV31"/>
  <c r="CU31"/>
  <c r="CT31"/>
  <c r="CS31"/>
  <c r="CR31"/>
  <c r="CQ31"/>
  <c r="CP31"/>
  <c r="CO31"/>
  <c r="CN31"/>
  <c r="CM31"/>
  <c r="CL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T31"/>
  <c r="CY30"/>
  <c r="CW30"/>
  <c r="CV30"/>
  <c r="CU30"/>
  <c r="CT30"/>
  <c r="CS30"/>
  <c r="CR30"/>
  <c r="CQ30"/>
  <c r="CP30"/>
  <c r="CO30"/>
  <c r="CN30"/>
  <c r="CM30"/>
  <c r="CL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T30"/>
  <c r="CY25"/>
  <c r="CW25"/>
  <c r="CV25"/>
  <c r="CU25"/>
  <c r="CT25"/>
  <c r="CS25"/>
  <c r="CR25"/>
  <c r="CQ25"/>
  <c r="CP25"/>
  <c r="CO25"/>
  <c r="CN25"/>
  <c r="CM25"/>
  <c r="CL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T25"/>
  <c r="CY26"/>
  <c r="CW26"/>
  <c r="CV26"/>
  <c r="CU26"/>
  <c r="CT26"/>
  <c r="CS26"/>
  <c r="CR26"/>
  <c r="CQ26"/>
  <c r="CP26"/>
  <c r="CO26"/>
  <c r="CN26"/>
  <c r="CM26"/>
  <c r="CL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T26"/>
  <c r="CY27"/>
  <c r="CW27"/>
  <c r="CV27"/>
  <c r="CU27"/>
  <c r="CT27"/>
  <c r="CS27"/>
  <c r="CR27"/>
  <c r="CQ27"/>
  <c r="CP27"/>
  <c r="CO27"/>
  <c r="CN27"/>
  <c r="CM27"/>
  <c r="CL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T27"/>
  <c r="CY29"/>
  <c r="CW29"/>
  <c r="CV29"/>
  <c r="CU29"/>
  <c r="CT29"/>
  <c r="CS29"/>
  <c r="CR29"/>
  <c r="CQ29"/>
  <c r="CP29"/>
  <c r="CO29"/>
  <c r="CN29"/>
  <c r="CM29"/>
  <c r="CL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T29"/>
  <c r="CY28"/>
  <c r="CW28"/>
  <c r="CV28"/>
  <c r="CU28"/>
  <c r="CT28"/>
  <c r="CS28"/>
  <c r="CR28"/>
  <c r="CQ28"/>
  <c r="CP28"/>
  <c r="CO28"/>
  <c r="CN28"/>
  <c r="CM28"/>
  <c r="CL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T28"/>
  <c r="AL24"/>
  <c r="CW24" s="1"/>
  <c r="AI24"/>
  <c r="CV24" s="1"/>
  <c r="AF24"/>
  <c r="CU24" s="1"/>
  <c r="AC24"/>
  <c r="CT24" s="1"/>
  <c r="Z24"/>
  <c r="CS24" s="1"/>
  <c r="W24"/>
  <c r="CR24" s="1"/>
  <c r="T24"/>
  <c r="CQ24" s="1"/>
  <c r="Q24"/>
  <c r="CP24" s="1"/>
  <c r="N24"/>
  <c r="CO24" s="1"/>
  <c r="K24"/>
  <c r="CN24" s="1"/>
  <c r="H24"/>
  <c r="CM24" s="1"/>
  <c r="E24"/>
  <c r="CL24" s="1"/>
  <c r="CW23"/>
  <c r="CV23"/>
  <c r="CU23"/>
  <c r="CT23"/>
  <c r="CS23"/>
  <c r="CR23"/>
  <c r="CQ23"/>
  <c r="CP23"/>
  <c r="CO23"/>
  <c r="CW22"/>
  <c r="CV22"/>
  <c r="CU22"/>
  <c r="CT22"/>
  <c r="CS22"/>
  <c r="CR22"/>
  <c r="CQ22"/>
  <c r="CP22"/>
  <c r="CO22"/>
  <c r="CN22"/>
  <c r="CM22"/>
  <c r="CL22"/>
  <c r="AM22"/>
  <c r="AZ58" s="1"/>
  <c r="AJ22"/>
  <c r="BC58" s="1"/>
  <c r="AG22"/>
  <c r="BF58" s="1"/>
  <c r="AD22"/>
  <c r="BI58" s="1"/>
  <c r="AA22"/>
  <c r="BL58" s="1"/>
  <c r="X22"/>
  <c r="BO58" s="1"/>
  <c r="U22"/>
  <c r="BR58" s="1"/>
  <c r="R22"/>
  <c r="BU58" s="1"/>
  <c r="O22"/>
  <c r="BX58" s="1"/>
  <c r="L22"/>
  <c r="CA58" s="1"/>
  <c r="I22"/>
  <c r="CD58" s="1"/>
  <c r="F22"/>
  <c r="CG58" s="1"/>
  <c r="CH21"/>
  <c r="CE21"/>
  <c r="CB21"/>
  <c r="BY21"/>
  <c r="BV21"/>
  <c r="BS21"/>
  <c r="BP21"/>
  <c r="BM21"/>
  <c r="BJ21"/>
  <c r="BG21"/>
  <c r="BD21"/>
  <c r="BA21"/>
  <c r="CY19"/>
  <c r="CW19"/>
  <c r="CV19"/>
  <c r="CU19"/>
  <c r="CT19"/>
  <c r="CS19"/>
  <c r="CR19"/>
  <c r="CQ19"/>
  <c r="CP19"/>
  <c r="CO19"/>
  <c r="CN19"/>
  <c r="CM19"/>
  <c r="CL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T19"/>
  <c r="CY18"/>
  <c r="CW18"/>
  <c r="CV18"/>
  <c r="CU18"/>
  <c r="CT18"/>
  <c r="CS18"/>
  <c r="CR18"/>
  <c r="CQ18"/>
  <c r="CP18"/>
  <c r="CO18"/>
  <c r="CN18"/>
  <c r="CM18"/>
  <c r="CL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T18"/>
  <c r="CY17"/>
  <c r="CW17"/>
  <c r="CV17"/>
  <c r="CU17"/>
  <c r="CT17"/>
  <c r="CS17"/>
  <c r="CR17"/>
  <c r="CQ17"/>
  <c r="CP17"/>
  <c r="CO17"/>
  <c r="CN17"/>
  <c r="CM17"/>
  <c r="CL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T17"/>
  <c r="CY16"/>
  <c r="CW16"/>
  <c r="CV16"/>
  <c r="CU16"/>
  <c r="CT16"/>
  <c r="CS16"/>
  <c r="CR16"/>
  <c r="CQ16"/>
  <c r="CP16"/>
  <c r="CO16"/>
  <c r="CN16"/>
  <c r="CM16"/>
  <c r="CL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T16"/>
  <c r="CY15"/>
  <c r="CW15"/>
  <c r="CV15"/>
  <c r="CU15"/>
  <c r="CT15"/>
  <c r="CS15"/>
  <c r="CR15"/>
  <c r="CQ15"/>
  <c r="CP15"/>
  <c r="CO15"/>
  <c r="CN15"/>
  <c r="CM15"/>
  <c r="CL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T15"/>
  <c r="CY14"/>
  <c r="CW14"/>
  <c r="CV14"/>
  <c r="CU14"/>
  <c r="CT14"/>
  <c r="CS14"/>
  <c r="CR14"/>
  <c r="CQ14"/>
  <c r="CP14"/>
  <c r="CO14"/>
  <c r="CN14"/>
  <c r="CM14"/>
  <c r="CL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T14"/>
  <c r="CY13"/>
  <c r="CW13"/>
  <c r="CV13"/>
  <c r="CU13"/>
  <c r="CT13"/>
  <c r="CS13"/>
  <c r="CR13"/>
  <c r="CQ13"/>
  <c r="CP13"/>
  <c r="CO13"/>
  <c r="CN13"/>
  <c r="CM13"/>
  <c r="CL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T13"/>
  <c r="CY12"/>
  <c r="CW12"/>
  <c r="CV12"/>
  <c r="CU12"/>
  <c r="CT12"/>
  <c r="CS12"/>
  <c r="CR12"/>
  <c r="CQ12"/>
  <c r="CP12"/>
  <c r="CO12"/>
  <c r="CN12"/>
  <c r="CM12"/>
  <c r="CL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T12"/>
  <c r="CY11"/>
  <c r="CW11"/>
  <c r="CV11"/>
  <c r="CU11"/>
  <c r="CT11"/>
  <c r="CS11"/>
  <c r="CR11"/>
  <c r="CQ11"/>
  <c r="CP11"/>
  <c r="CO11"/>
  <c r="CN11"/>
  <c r="CM11"/>
  <c r="CL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T11"/>
  <c r="CY10"/>
  <c r="CW10"/>
  <c r="CV10"/>
  <c r="CU10"/>
  <c r="CT10"/>
  <c r="CS10"/>
  <c r="CR10"/>
  <c r="CQ10"/>
  <c r="CP10"/>
  <c r="CO10"/>
  <c r="CN10"/>
  <c r="CM10"/>
  <c r="CL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T10"/>
  <c r="AL9"/>
  <c r="CW9" s="1"/>
  <c r="AI9"/>
  <c r="CV9" s="1"/>
  <c r="AF9"/>
  <c r="CU9" s="1"/>
  <c r="AC9"/>
  <c r="CT9" s="1"/>
  <c r="Z9"/>
  <c r="CS9" s="1"/>
  <c r="W9"/>
  <c r="CR9" s="1"/>
  <c r="T9"/>
  <c r="CQ9" s="1"/>
  <c r="Q9"/>
  <c r="CP9" s="1"/>
  <c r="N9"/>
  <c r="CO9" s="1"/>
  <c r="K9"/>
  <c r="CN9" s="1"/>
  <c r="H9"/>
  <c r="CM9" s="1"/>
  <c r="E9"/>
  <c r="CL8" s="1"/>
  <c r="CW8"/>
  <c r="CT8"/>
  <c r="CP8"/>
  <c r="CW7"/>
  <c r="CV7"/>
  <c r="CU7"/>
  <c r="CT7"/>
  <c r="CS7"/>
  <c r="CR7"/>
  <c r="CQ7"/>
  <c r="CP7"/>
  <c r="CO7"/>
  <c r="CN7"/>
  <c r="CM7"/>
  <c r="CL7"/>
  <c r="AM7"/>
  <c r="AZ21" s="1"/>
  <c r="AJ7"/>
  <c r="AK7" s="1"/>
  <c r="BB21" s="1"/>
  <c r="AG7"/>
  <c r="BF21" s="1"/>
  <c r="AD7"/>
  <c r="AE7" s="1"/>
  <c r="BH21" s="1"/>
  <c r="AA7"/>
  <c r="BL21" s="1"/>
  <c r="X7"/>
  <c r="Y7" s="1"/>
  <c r="BN21" s="1"/>
  <c r="U7"/>
  <c r="BR21" s="1"/>
  <c r="R7"/>
  <c r="S7" s="1"/>
  <c r="BT21" s="1"/>
  <c r="O7"/>
  <c r="BX21" s="1"/>
  <c r="L7"/>
  <c r="M7" s="1"/>
  <c r="BZ21" s="1"/>
  <c r="I7"/>
  <c r="CD21" s="1"/>
  <c r="F7"/>
  <c r="G7" s="1"/>
  <c r="CF21" s="1"/>
  <c r="CN23" l="1"/>
  <c r="CL23"/>
  <c r="CR8"/>
  <c r="CM23"/>
  <c r="CZ29" s="1"/>
  <c r="CU8"/>
  <c r="AR56"/>
  <c r="AQ25"/>
  <c r="AQ33"/>
  <c r="AQ49"/>
  <c r="AQ52"/>
  <c r="AW52" s="1"/>
  <c r="AR53"/>
  <c r="AR55"/>
  <c r="AQ56"/>
  <c r="CO8"/>
  <c r="CQ8"/>
  <c r="CS8"/>
  <c r="AQ31"/>
  <c r="AQ32"/>
  <c r="AR33"/>
  <c r="CV8"/>
  <c r="AQ41"/>
  <c r="AQ45"/>
  <c r="AW45" s="1"/>
  <c r="AQ47"/>
  <c r="AQ48"/>
  <c r="CM8"/>
  <c r="AR11"/>
  <c r="AQ12"/>
  <c r="AR13"/>
  <c r="AR15"/>
  <c r="AR17"/>
  <c r="AR19"/>
  <c r="AQ28"/>
  <c r="AW28" s="1"/>
  <c r="AQ37"/>
  <c r="AW37" s="1"/>
  <c r="AQ39"/>
  <c r="AQ40"/>
  <c r="AR41"/>
  <c r="AQ51"/>
  <c r="AW51" s="1"/>
  <c r="CN8"/>
  <c r="AQ16"/>
  <c r="AW16" s="1"/>
  <c r="AR27"/>
  <c r="AR26"/>
  <c r="AR25"/>
  <c r="AQ35"/>
  <c r="AW35" s="1"/>
  <c r="AQ36"/>
  <c r="AW36" s="1"/>
  <c r="AR37"/>
  <c r="AQ43"/>
  <c r="AQ44"/>
  <c r="AR45"/>
  <c r="AR50"/>
  <c r="AR52"/>
  <c r="AQ53"/>
  <c r="AW53" s="1"/>
  <c r="AX53" s="1"/>
  <c r="AQ10"/>
  <c r="AW10" s="1"/>
  <c r="AQ14"/>
  <c r="AQ18"/>
  <c r="AW18" s="1"/>
  <c r="AQ29"/>
  <c r="AQ30"/>
  <c r="AW30" s="1"/>
  <c r="AR31"/>
  <c r="AQ34"/>
  <c r="AW34" s="1"/>
  <c r="AR35"/>
  <c r="AQ38"/>
  <c r="AW38" s="1"/>
  <c r="AR39"/>
  <c r="AQ42"/>
  <c r="AW42" s="1"/>
  <c r="AR43"/>
  <c r="AQ46"/>
  <c r="AW46" s="1"/>
  <c r="AR47"/>
  <c r="AR49"/>
  <c r="AQ50"/>
  <c r="AR51"/>
  <c r="AR54"/>
  <c r="AR10"/>
  <c r="AQ11"/>
  <c r="AR12"/>
  <c r="AQ13"/>
  <c r="AW13" s="1"/>
  <c r="AR14"/>
  <c r="AQ15"/>
  <c r="AW15" s="1"/>
  <c r="AX15" s="1"/>
  <c r="AR16"/>
  <c r="AQ17"/>
  <c r="AW17" s="1"/>
  <c r="AX17" s="1"/>
  <c r="AR18"/>
  <c r="AQ19"/>
  <c r="AW19" s="1"/>
  <c r="AX19" s="1"/>
  <c r="AR28"/>
  <c r="AR29"/>
  <c r="AQ27"/>
  <c r="AW27" s="1"/>
  <c r="AR30"/>
  <c r="AR32"/>
  <c r="AR34"/>
  <c r="AR36"/>
  <c r="AR38"/>
  <c r="AR40"/>
  <c r="AR42"/>
  <c r="AR44"/>
  <c r="AR46"/>
  <c r="AR48"/>
  <c r="AW11"/>
  <c r="CZ27"/>
  <c r="DA27" s="1"/>
  <c r="DB27" s="1"/>
  <c r="DC27" s="1"/>
  <c r="DD27" s="1"/>
  <c r="DE27" s="1"/>
  <c r="DF27" s="1"/>
  <c r="DG27" s="1"/>
  <c r="DH27" s="1"/>
  <c r="DI27" s="1"/>
  <c r="DJ27" s="1"/>
  <c r="DK27" s="1"/>
  <c r="CL9"/>
  <c r="CZ10" s="1"/>
  <c r="AW12"/>
  <c r="BI21"/>
  <c r="BU21"/>
  <c r="CA21"/>
  <c r="CG21"/>
  <c r="AW29"/>
  <c r="CZ36"/>
  <c r="DA36" s="1"/>
  <c r="DB36" s="1"/>
  <c r="DC36" s="1"/>
  <c r="DD36" s="1"/>
  <c r="DE36" s="1"/>
  <c r="DF36" s="1"/>
  <c r="DG36" s="1"/>
  <c r="DH36" s="1"/>
  <c r="DI36" s="1"/>
  <c r="DJ36" s="1"/>
  <c r="DK36" s="1"/>
  <c r="CZ44"/>
  <c r="DA44" s="1"/>
  <c r="DB44" s="1"/>
  <c r="DC44" s="1"/>
  <c r="DD44" s="1"/>
  <c r="DE44" s="1"/>
  <c r="DF44" s="1"/>
  <c r="DG44" s="1"/>
  <c r="DH44" s="1"/>
  <c r="DI44" s="1"/>
  <c r="DJ44" s="1"/>
  <c r="DK44" s="1"/>
  <c r="CZ50"/>
  <c r="DA50" s="1"/>
  <c r="DB50" s="1"/>
  <c r="DC50" s="1"/>
  <c r="DD50" s="1"/>
  <c r="DE50" s="1"/>
  <c r="DF50" s="1"/>
  <c r="DG50" s="1"/>
  <c r="DH50" s="1"/>
  <c r="DI50" s="1"/>
  <c r="DJ50" s="1"/>
  <c r="DK50" s="1"/>
  <c r="CZ54"/>
  <c r="DA54" s="1"/>
  <c r="DB54" s="1"/>
  <c r="DC54" s="1"/>
  <c r="DD54" s="1"/>
  <c r="DE54" s="1"/>
  <c r="DF54" s="1"/>
  <c r="DG54" s="1"/>
  <c r="DH54" s="1"/>
  <c r="DI54" s="1"/>
  <c r="DJ54" s="1"/>
  <c r="DK54" s="1"/>
  <c r="AW32"/>
  <c r="AX32" s="1"/>
  <c r="AW40"/>
  <c r="AX40" s="1"/>
  <c r="AW44"/>
  <c r="AW48"/>
  <c r="AX48" s="1"/>
  <c r="AW14"/>
  <c r="BC21"/>
  <c r="BO21"/>
  <c r="J7"/>
  <c r="CC21" s="1"/>
  <c r="P7"/>
  <c r="BW21" s="1"/>
  <c r="V7"/>
  <c r="BQ21" s="1"/>
  <c r="AB7"/>
  <c r="BK21" s="1"/>
  <c r="AH7"/>
  <c r="BE21" s="1"/>
  <c r="AN7"/>
  <c r="AY21" s="1"/>
  <c r="G22"/>
  <c r="CF58" s="1"/>
  <c r="J22"/>
  <c r="CC58" s="1"/>
  <c r="M22"/>
  <c r="BZ58" s="1"/>
  <c r="P22"/>
  <c r="BW58" s="1"/>
  <c r="AQ26" s="1"/>
  <c r="S22"/>
  <c r="BT58" s="1"/>
  <c r="V22"/>
  <c r="BQ58" s="1"/>
  <c r="Y22"/>
  <c r="BN58" s="1"/>
  <c r="AB22"/>
  <c r="BK58" s="1"/>
  <c r="AE22"/>
  <c r="BH58" s="1"/>
  <c r="AH22"/>
  <c r="BE58" s="1"/>
  <c r="AK22"/>
  <c r="BB58" s="1"/>
  <c r="AN22"/>
  <c r="AY58" s="1"/>
  <c r="AW25"/>
  <c r="AX25" s="1"/>
  <c r="AW31"/>
  <c r="AX31" s="1"/>
  <c r="AW33"/>
  <c r="AX33" s="1"/>
  <c r="CZ35"/>
  <c r="DA35" s="1"/>
  <c r="DB35" s="1"/>
  <c r="DC35" s="1"/>
  <c r="DD35" s="1"/>
  <c r="DE35" s="1"/>
  <c r="DF35" s="1"/>
  <c r="DG35" s="1"/>
  <c r="DH35" s="1"/>
  <c r="DI35" s="1"/>
  <c r="DJ35" s="1"/>
  <c r="DK35" s="1"/>
  <c r="AW39"/>
  <c r="AX39" s="1"/>
  <c r="AW41"/>
  <c r="AW43"/>
  <c r="AW47"/>
  <c r="AX47" s="1"/>
  <c r="AW49"/>
  <c r="AW55"/>
  <c r="AW50"/>
  <c r="AX50" s="1"/>
  <c r="AW54"/>
  <c r="AX54" s="1"/>
  <c r="AW56"/>
  <c r="DA29" l="1"/>
  <c r="DB29" s="1"/>
  <c r="DC29" s="1"/>
  <c r="DD29" s="1"/>
  <c r="DE29" s="1"/>
  <c r="DF29" s="1"/>
  <c r="DG29" s="1"/>
  <c r="DH29" s="1"/>
  <c r="DI29" s="1"/>
  <c r="DJ29" s="1"/>
  <c r="DK29" s="1"/>
  <c r="AX36"/>
  <c r="AX45"/>
  <c r="AX49"/>
  <c r="AX41"/>
  <c r="AX14"/>
  <c r="AX44"/>
  <c r="CZ56"/>
  <c r="DA56" s="1"/>
  <c r="DB56" s="1"/>
  <c r="DC56" s="1"/>
  <c r="DD56" s="1"/>
  <c r="DE56" s="1"/>
  <c r="DF56" s="1"/>
  <c r="DG56" s="1"/>
  <c r="DH56" s="1"/>
  <c r="DI56" s="1"/>
  <c r="DJ56" s="1"/>
  <c r="DK56" s="1"/>
  <c r="CZ52"/>
  <c r="DA52" s="1"/>
  <c r="DB52" s="1"/>
  <c r="DC52" s="1"/>
  <c r="DD52" s="1"/>
  <c r="DE52" s="1"/>
  <c r="DF52" s="1"/>
  <c r="DG52" s="1"/>
  <c r="DH52" s="1"/>
  <c r="DI52" s="1"/>
  <c r="DJ52" s="1"/>
  <c r="DK52" s="1"/>
  <c r="CZ48"/>
  <c r="DA48" s="1"/>
  <c r="DB48" s="1"/>
  <c r="DC48" s="1"/>
  <c r="DD48" s="1"/>
  <c r="DE48" s="1"/>
  <c r="DF48" s="1"/>
  <c r="DG48" s="1"/>
  <c r="DH48" s="1"/>
  <c r="DI48" s="1"/>
  <c r="DJ48" s="1"/>
  <c r="DK48" s="1"/>
  <c r="CZ40"/>
  <c r="DA40" s="1"/>
  <c r="DB40" s="1"/>
  <c r="DC40" s="1"/>
  <c r="DD40" s="1"/>
  <c r="DE40" s="1"/>
  <c r="DF40" s="1"/>
  <c r="DG40" s="1"/>
  <c r="DH40" s="1"/>
  <c r="DI40" s="1"/>
  <c r="DJ40" s="1"/>
  <c r="DK40" s="1"/>
  <c r="DA10"/>
  <c r="DB10" s="1"/>
  <c r="DC10" s="1"/>
  <c r="DD10" s="1"/>
  <c r="DE10" s="1"/>
  <c r="DF10" s="1"/>
  <c r="DG10" s="1"/>
  <c r="DH10" s="1"/>
  <c r="DI10" s="1"/>
  <c r="DJ10" s="1"/>
  <c r="DK10" s="1"/>
  <c r="CZ30"/>
  <c r="DA30" s="1"/>
  <c r="DB30" s="1"/>
  <c r="DC30" s="1"/>
  <c r="DD30" s="1"/>
  <c r="DE30" s="1"/>
  <c r="DF30" s="1"/>
  <c r="DG30" s="1"/>
  <c r="DH30" s="1"/>
  <c r="DI30" s="1"/>
  <c r="DJ30" s="1"/>
  <c r="DK30" s="1"/>
  <c r="AX11"/>
  <c r="AX13"/>
  <c r="AX46"/>
  <c r="AX42"/>
  <c r="AX38"/>
  <c r="AX34"/>
  <c r="AX30"/>
  <c r="AX43"/>
  <c r="AX52"/>
  <c r="AX56"/>
  <c r="AX55"/>
  <c r="CZ47"/>
  <c r="DA47" s="1"/>
  <c r="DB47" s="1"/>
  <c r="DC47" s="1"/>
  <c r="DD47" s="1"/>
  <c r="DE47" s="1"/>
  <c r="DF47" s="1"/>
  <c r="DG47" s="1"/>
  <c r="DH47" s="1"/>
  <c r="DI47" s="1"/>
  <c r="DJ47" s="1"/>
  <c r="DK47" s="1"/>
  <c r="CZ45"/>
  <c r="DA45" s="1"/>
  <c r="DB45" s="1"/>
  <c r="DC45" s="1"/>
  <c r="DD45" s="1"/>
  <c r="DE45" s="1"/>
  <c r="DF45" s="1"/>
  <c r="DG45" s="1"/>
  <c r="DH45" s="1"/>
  <c r="DI45" s="1"/>
  <c r="DJ45" s="1"/>
  <c r="DK45" s="1"/>
  <c r="CZ43"/>
  <c r="DA43" s="1"/>
  <c r="DB43" s="1"/>
  <c r="DC43" s="1"/>
  <c r="DD43" s="1"/>
  <c r="DE43" s="1"/>
  <c r="DF43" s="1"/>
  <c r="DG43" s="1"/>
  <c r="DH43" s="1"/>
  <c r="DI43" s="1"/>
  <c r="DJ43" s="1"/>
  <c r="DK43" s="1"/>
  <c r="CZ41"/>
  <c r="DA41" s="1"/>
  <c r="DB41" s="1"/>
  <c r="DC41" s="1"/>
  <c r="DD41" s="1"/>
  <c r="DE41" s="1"/>
  <c r="DF41" s="1"/>
  <c r="DG41" s="1"/>
  <c r="DH41" s="1"/>
  <c r="DI41" s="1"/>
  <c r="DJ41" s="1"/>
  <c r="DK41" s="1"/>
  <c r="CZ39"/>
  <c r="DA39" s="1"/>
  <c r="DB39" s="1"/>
  <c r="DC39" s="1"/>
  <c r="DD39" s="1"/>
  <c r="DE39" s="1"/>
  <c r="DF39" s="1"/>
  <c r="DG39" s="1"/>
  <c r="DH39" s="1"/>
  <c r="DI39" s="1"/>
  <c r="DJ39" s="1"/>
  <c r="DK39" s="1"/>
  <c r="CZ37"/>
  <c r="DA37" s="1"/>
  <c r="DB37" s="1"/>
  <c r="DC37" s="1"/>
  <c r="DD37" s="1"/>
  <c r="DE37" s="1"/>
  <c r="DF37" s="1"/>
  <c r="DG37" s="1"/>
  <c r="DH37" s="1"/>
  <c r="DI37" s="1"/>
  <c r="DJ37" s="1"/>
  <c r="DK37" s="1"/>
  <c r="CZ33"/>
  <c r="DA33" s="1"/>
  <c r="DB33" s="1"/>
  <c r="DC33" s="1"/>
  <c r="DD33" s="1"/>
  <c r="DE33" s="1"/>
  <c r="DF33" s="1"/>
  <c r="DG33" s="1"/>
  <c r="DH33" s="1"/>
  <c r="DI33" s="1"/>
  <c r="DJ33" s="1"/>
  <c r="DK33" s="1"/>
  <c r="CZ31"/>
  <c r="DA31" s="1"/>
  <c r="DB31" s="1"/>
  <c r="DC31" s="1"/>
  <c r="DD31" s="1"/>
  <c r="DE31" s="1"/>
  <c r="DF31" s="1"/>
  <c r="DG31" s="1"/>
  <c r="DH31" s="1"/>
  <c r="DI31" s="1"/>
  <c r="DJ31" s="1"/>
  <c r="DK31" s="1"/>
  <c r="CZ25"/>
  <c r="DA25" s="1"/>
  <c r="DB25" s="1"/>
  <c r="DC25" s="1"/>
  <c r="DD25" s="1"/>
  <c r="DE25" s="1"/>
  <c r="DF25" s="1"/>
  <c r="DG25" s="1"/>
  <c r="DH25" s="1"/>
  <c r="DI25" s="1"/>
  <c r="DJ25" s="1"/>
  <c r="DK25" s="1"/>
  <c r="CZ55"/>
  <c r="DA55" s="1"/>
  <c r="DB55" s="1"/>
  <c r="DC55" s="1"/>
  <c r="DD55" s="1"/>
  <c r="DE55" s="1"/>
  <c r="DF55" s="1"/>
  <c r="DG55" s="1"/>
  <c r="DH55" s="1"/>
  <c r="DI55" s="1"/>
  <c r="DJ55" s="1"/>
  <c r="DK55" s="1"/>
  <c r="CZ53"/>
  <c r="DA53" s="1"/>
  <c r="DB53" s="1"/>
  <c r="DC53" s="1"/>
  <c r="DD53" s="1"/>
  <c r="DE53" s="1"/>
  <c r="DF53" s="1"/>
  <c r="DG53" s="1"/>
  <c r="DH53" s="1"/>
  <c r="DI53" s="1"/>
  <c r="DJ53" s="1"/>
  <c r="DK53" s="1"/>
  <c r="CZ51"/>
  <c r="DA51" s="1"/>
  <c r="DB51" s="1"/>
  <c r="DC51" s="1"/>
  <c r="DD51" s="1"/>
  <c r="DE51" s="1"/>
  <c r="DF51" s="1"/>
  <c r="DG51" s="1"/>
  <c r="DH51" s="1"/>
  <c r="DI51" s="1"/>
  <c r="DJ51" s="1"/>
  <c r="DK51" s="1"/>
  <c r="CZ49"/>
  <c r="DA49" s="1"/>
  <c r="DB49" s="1"/>
  <c r="DC49" s="1"/>
  <c r="DD49" s="1"/>
  <c r="DE49" s="1"/>
  <c r="DF49" s="1"/>
  <c r="DG49" s="1"/>
  <c r="DH49" s="1"/>
  <c r="DI49" s="1"/>
  <c r="DJ49" s="1"/>
  <c r="DK49" s="1"/>
  <c r="CZ46"/>
  <c r="DA46" s="1"/>
  <c r="DB46" s="1"/>
  <c r="DC46" s="1"/>
  <c r="DD46" s="1"/>
  <c r="DE46" s="1"/>
  <c r="DF46" s="1"/>
  <c r="DG46" s="1"/>
  <c r="DH46" s="1"/>
  <c r="DI46" s="1"/>
  <c r="DJ46" s="1"/>
  <c r="DK46" s="1"/>
  <c r="CZ42"/>
  <c r="DA42" s="1"/>
  <c r="DB42" s="1"/>
  <c r="DC42" s="1"/>
  <c r="DD42" s="1"/>
  <c r="DE42" s="1"/>
  <c r="DF42" s="1"/>
  <c r="DG42" s="1"/>
  <c r="DH42" s="1"/>
  <c r="DI42" s="1"/>
  <c r="DJ42" s="1"/>
  <c r="DK42" s="1"/>
  <c r="CZ38"/>
  <c r="DA38" s="1"/>
  <c r="DB38" s="1"/>
  <c r="DC38" s="1"/>
  <c r="DD38" s="1"/>
  <c r="DE38" s="1"/>
  <c r="DF38" s="1"/>
  <c r="DG38" s="1"/>
  <c r="DH38" s="1"/>
  <c r="DI38" s="1"/>
  <c r="DJ38" s="1"/>
  <c r="DK38" s="1"/>
  <c r="CZ34"/>
  <c r="DA34" s="1"/>
  <c r="DB34" s="1"/>
  <c r="DC34" s="1"/>
  <c r="DD34" s="1"/>
  <c r="DE34" s="1"/>
  <c r="DF34" s="1"/>
  <c r="DG34" s="1"/>
  <c r="DH34" s="1"/>
  <c r="DI34" s="1"/>
  <c r="DJ34" s="1"/>
  <c r="DK34" s="1"/>
  <c r="CZ28"/>
  <c r="DA28" s="1"/>
  <c r="DB28" s="1"/>
  <c r="DC28" s="1"/>
  <c r="DD28" s="1"/>
  <c r="DE28" s="1"/>
  <c r="DF28" s="1"/>
  <c r="DG28" s="1"/>
  <c r="DH28" s="1"/>
  <c r="DI28" s="1"/>
  <c r="DJ28" s="1"/>
  <c r="DK28" s="1"/>
  <c r="CZ26"/>
  <c r="DA26" s="1"/>
  <c r="DB26" s="1"/>
  <c r="DC26" s="1"/>
  <c r="DD26" s="1"/>
  <c r="DE26" s="1"/>
  <c r="DF26" s="1"/>
  <c r="DG26" s="1"/>
  <c r="DH26" s="1"/>
  <c r="DI26" s="1"/>
  <c r="DJ26" s="1"/>
  <c r="DK26" s="1"/>
  <c r="CZ32"/>
  <c r="DA32" s="1"/>
  <c r="DB32" s="1"/>
  <c r="DC32" s="1"/>
  <c r="DD32" s="1"/>
  <c r="DE32" s="1"/>
  <c r="DF32" s="1"/>
  <c r="DG32" s="1"/>
  <c r="DH32" s="1"/>
  <c r="DI32" s="1"/>
  <c r="DJ32" s="1"/>
  <c r="DK32" s="1"/>
  <c r="AX27"/>
  <c r="AX28"/>
  <c r="AX29"/>
  <c r="AX51"/>
  <c r="AX18"/>
  <c r="AX12"/>
  <c r="AX35"/>
  <c r="AX16"/>
  <c r="AX37"/>
  <c r="AX10"/>
  <c r="CZ12"/>
  <c r="DA12" s="1"/>
  <c r="DB12" s="1"/>
  <c r="DC12" s="1"/>
  <c r="DD12" s="1"/>
  <c r="DE12" s="1"/>
  <c r="DF12" s="1"/>
  <c r="DG12" s="1"/>
  <c r="DH12" s="1"/>
  <c r="DI12" s="1"/>
  <c r="DJ12" s="1"/>
  <c r="DK12" s="1"/>
  <c r="AS16"/>
  <c r="AS10"/>
  <c r="AS11"/>
  <c r="AW26"/>
  <c r="AX26" s="1"/>
  <c r="AS18"/>
  <c r="AS14"/>
  <c r="AS12"/>
  <c r="AS13"/>
  <c r="AS19"/>
  <c r="AS17"/>
  <c r="AS15"/>
  <c r="CZ16"/>
  <c r="DA16" s="1"/>
  <c r="DB16" s="1"/>
  <c r="DC16" s="1"/>
  <c r="DD16" s="1"/>
  <c r="DE16" s="1"/>
  <c r="DF16" s="1"/>
  <c r="DG16" s="1"/>
  <c r="DH16" s="1"/>
  <c r="DI16" s="1"/>
  <c r="DJ16" s="1"/>
  <c r="DK16" s="1"/>
  <c r="CZ19"/>
  <c r="DA19" s="1"/>
  <c r="DB19" s="1"/>
  <c r="DC19" s="1"/>
  <c r="DD19" s="1"/>
  <c r="DE19" s="1"/>
  <c r="DF19" s="1"/>
  <c r="DG19" s="1"/>
  <c r="DH19" s="1"/>
  <c r="DI19" s="1"/>
  <c r="DJ19" s="1"/>
  <c r="DK19" s="1"/>
  <c r="CZ13"/>
  <c r="DA13" s="1"/>
  <c r="DB13" s="1"/>
  <c r="DC13" s="1"/>
  <c r="DD13" s="1"/>
  <c r="DE13" s="1"/>
  <c r="DF13" s="1"/>
  <c r="DG13" s="1"/>
  <c r="DH13" s="1"/>
  <c r="DI13" s="1"/>
  <c r="DJ13" s="1"/>
  <c r="DK13" s="1"/>
  <c r="CZ11"/>
  <c r="DA11" s="1"/>
  <c r="DB11" s="1"/>
  <c r="DC11" s="1"/>
  <c r="DD11" s="1"/>
  <c r="DE11" s="1"/>
  <c r="DF11" s="1"/>
  <c r="DG11" s="1"/>
  <c r="DH11" s="1"/>
  <c r="DI11" s="1"/>
  <c r="DJ11" s="1"/>
  <c r="DK11" s="1"/>
  <c r="CZ17"/>
  <c r="DA17" s="1"/>
  <c r="DB17" s="1"/>
  <c r="DC17" s="1"/>
  <c r="DD17" s="1"/>
  <c r="DE17" s="1"/>
  <c r="DF17" s="1"/>
  <c r="DG17" s="1"/>
  <c r="DH17" s="1"/>
  <c r="DI17" s="1"/>
  <c r="DJ17" s="1"/>
  <c r="DK17" s="1"/>
  <c r="CZ15"/>
  <c r="DA15" s="1"/>
  <c r="DB15" s="1"/>
  <c r="DC15" s="1"/>
  <c r="DD15" s="1"/>
  <c r="DE15" s="1"/>
  <c r="DF15" s="1"/>
  <c r="DG15" s="1"/>
  <c r="DH15" s="1"/>
  <c r="DI15" s="1"/>
  <c r="DJ15" s="1"/>
  <c r="DK15" s="1"/>
  <c r="CZ14"/>
  <c r="DA14" s="1"/>
  <c r="DB14" s="1"/>
  <c r="DC14" s="1"/>
  <c r="DD14" s="1"/>
  <c r="DE14" s="1"/>
  <c r="DF14" s="1"/>
  <c r="DG14" s="1"/>
  <c r="DH14" s="1"/>
  <c r="DI14" s="1"/>
  <c r="DJ14" s="1"/>
  <c r="DK14" s="1"/>
  <c r="CZ18"/>
  <c r="DA18" s="1"/>
  <c r="DB18" s="1"/>
  <c r="DC18" s="1"/>
  <c r="DD18" s="1"/>
  <c r="DE18" s="1"/>
  <c r="DF18" s="1"/>
  <c r="DG18" s="1"/>
  <c r="DH18" s="1"/>
  <c r="DI18" s="1"/>
  <c r="DJ18" s="1"/>
  <c r="DK18" s="1"/>
  <c r="AS26" l="1"/>
  <c r="AS46"/>
  <c r="AS38"/>
  <c r="AS30"/>
  <c r="AS54"/>
  <c r="AS50"/>
  <c r="AS44"/>
  <c r="AS36"/>
  <c r="AS29"/>
  <c r="AS55"/>
  <c r="AS51"/>
  <c r="AS45"/>
  <c r="AS37"/>
  <c r="AS25"/>
  <c r="AS43"/>
  <c r="AS35"/>
  <c r="AS28"/>
  <c r="AS42"/>
  <c r="AS34"/>
  <c r="AS27"/>
  <c r="AS56"/>
  <c r="AS52"/>
  <c r="AS48"/>
  <c r="AS40"/>
  <c r="AS32"/>
  <c r="AS53"/>
  <c r="AS49"/>
  <c r="AS41"/>
  <c r="AS33"/>
  <c r="AS47"/>
  <c r="AS39"/>
  <c r="AS31"/>
  <c r="K45" i="2"/>
  <c r="H45"/>
  <c r="K44"/>
  <c r="H44"/>
  <c r="K43"/>
  <c r="H43"/>
  <c r="K42"/>
  <c r="H42"/>
  <c r="K41"/>
  <c r="H41"/>
  <c r="K40"/>
  <c r="H40"/>
  <c r="K39"/>
  <c r="H39"/>
  <c r="K38"/>
  <c r="H38"/>
  <c r="K37"/>
  <c r="H37"/>
  <c r="K36"/>
  <c r="H36"/>
  <c r="K35"/>
  <c r="H35"/>
  <c r="K34"/>
  <c r="H34"/>
  <c r="K33"/>
  <c r="H33"/>
  <c r="K32"/>
  <c r="H32"/>
  <c r="K31"/>
  <c r="H31"/>
  <c r="K30"/>
  <c r="H30"/>
  <c r="L30" l="1"/>
  <c r="L31"/>
  <c r="L32"/>
  <c r="L33"/>
  <c r="L34"/>
  <c r="L35"/>
  <c r="L36"/>
  <c r="L37"/>
  <c r="L38"/>
  <c r="L39"/>
  <c r="L40"/>
  <c r="L41"/>
  <c r="L42"/>
  <c r="L43"/>
  <c r="L44"/>
  <c r="L45"/>
  <c r="M30"/>
  <c r="M31"/>
  <c r="M32"/>
  <c r="M33"/>
  <c r="M34"/>
  <c r="M35"/>
  <c r="M36"/>
  <c r="M37"/>
  <c r="M38"/>
  <c r="M39"/>
  <c r="M40"/>
  <c r="M41"/>
  <c r="M42"/>
  <c r="M43"/>
  <c r="M44"/>
  <c r="M45"/>
</calcChain>
</file>

<file path=xl/sharedStrings.xml><?xml version="1.0" encoding="utf-8"?>
<sst xmlns="http://schemas.openxmlformats.org/spreadsheetml/2006/main" count="967" uniqueCount="112">
  <si>
    <t>Пенза, "Горячий Асфальт"</t>
  </si>
  <si>
    <t>Российские соревнрования, этап Кубка ФРС</t>
  </si>
  <si>
    <t>WSSA</t>
  </si>
  <si>
    <t>ФРС</t>
  </si>
  <si>
    <t>Предварительный уровень</t>
  </si>
  <si>
    <t>Действующая система</t>
  </si>
  <si>
    <t>ID</t>
  </si>
  <si>
    <t>Имя</t>
  </si>
  <si>
    <t>Город</t>
  </si>
  <si>
    <t>Штр.</t>
  </si>
  <si>
    <t>Судья 1</t>
  </si>
  <si>
    <t>Судья 2</t>
  </si>
  <si>
    <t>Судья 3</t>
  </si>
  <si>
    <t>Tech Pts</t>
  </si>
  <si>
    <t>Total Pts</t>
  </si>
  <si>
    <t>Place</t>
  </si>
  <si>
    <t>Place Sum</t>
  </si>
  <si>
    <t>LocalWP</t>
  </si>
  <si>
    <t>Tech</t>
  </si>
  <si>
    <t>Style</t>
  </si>
  <si>
    <t>Total</t>
  </si>
  <si>
    <t>RUS20027</t>
  </si>
  <si>
    <t>Строева Анна</t>
  </si>
  <si>
    <t xml:space="preserve">Ульяновск </t>
  </si>
  <si>
    <t/>
  </si>
  <si>
    <t>Николаева Екатерина</t>
  </si>
  <si>
    <t xml:space="preserve">Пенза </t>
  </si>
  <si>
    <t>RUS20028</t>
  </si>
  <si>
    <t>Малахова Анастасия</t>
  </si>
  <si>
    <t>RUS20013</t>
  </si>
  <si>
    <t>Голованова Ярославна</t>
  </si>
  <si>
    <t xml:space="preserve">Саратов </t>
  </si>
  <si>
    <t>Бударина Мария</t>
  </si>
  <si>
    <t>RUS20002</t>
  </si>
  <si>
    <t>Спиридонова Татьяна</t>
  </si>
  <si>
    <t xml:space="preserve">Самара </t>
  </si>
  <si>
    <t>RUS10064</t>
  </si>
  <si>
    <t>Брянцев Артём</t>
  </si>
  <si>
    <t>Пенза</t>
  </si>
  <si>
    <t>RUS10054</t>
  </si>
  <si>
    <t>Тихонов Егор</t>
  </si>
  <si>
    <t>Гулягин Алексей</t>
  </si>
  <si>
    <t>Оськин Илья</t>
  </si>
  <si>
    <t>Андреев Артём</t>
  </si>
  <si>
    <t>Черланов Артём</t>
  </si>
  <si>
    <t>Женщины</t>
  </si>
  <si>
    <t>Мужчины</t>
  </si>
  <si>
    <t>Судейская бригада</t>
  </si>
  <si>
    <t>Хронометр</t>
  </si>
  <si>
    <t>Милёхин</t>
  </si>
  <si>
    <t>Российские соревнования, этап Кубка ФРС</t>
  </si>
  <si>
    <t>Дорожка 1</t>
  </si>
  <si>
    <t>Горбатов</t>
  </si>
  <si>
    <t>Дорожка 2</t>
  </si>
  <si>
    <t>N</t>
  </si>
  <si>
    <t>Ранк</t>
  </si>
  <si>
    <t>Т1</t>
  </si>
  <si>
    <t>Pen.</t>
  </si>
  <si>
    <t>ТТ1</t>
  </si>
  <si>
    <t>Т2</t>
  </si>
  <si>
    <t>ТТ2</t>
  </si>
  <si>
    <t>Best</t>
  </si>
  <si>
    <t>Worst</t>
  </si>
  <si>
    <t>Костикова Татьяна</t>
  </si>
  <si>
    <t>Фесенко Дарья</t>
  </si>
  <si>
    <t>RUS20003</t>
  </si>
  <si>
    <t>Для 4 квалифицировавшихся спортсменов</t>
  </si>
  <si>
    <t>Полуфиналы</t>
  </si>
  <si>
    <t>Гейт</t>
  </si>
  <si>
    <t>Цвет</t>
  </si>
  <si>
    <t>Финалы</t>
  </si>
  <si>
    <t>x</t>
  </si>
  <si>
    <t>SF1</t>
  </si>
  <si>
    <t>T1</t>
  </si>
  <si>
    <t>T.T1</t>
  </si>
  <si>
    <t>T2</t>
  </si>
  <si>
    <t>T.T2</t>
  </si>
  <si>
    <t>T3</t>
  </si>
  <si>
    <t>T.T3</t>
  </si>
  <si>
    <t>Счёт</t>
  </si>
  <si>
    <t>SF1#1</t>
  </si>
  <si>
    <t>SF2</t>
  </si>
  <si>
    <t>SF2#1</t>
  </si>
  <si>
    <t>SF1#2</t>
  </si>
  <si>
    <t>SF2#2</t>
  </si>
  <si>
    <t>Малый финал</t>
  </si>
  <si>
    <t xml:space="preserve">Итоговое распределение мест </t>
  </si>
  <si>
    <t>Место</t>
  </si>
  <si>
    <t>Финал</t>
  </si>
  <si>
    <t>Qtime</t>
  </si>
  <si>
    <t>Бочаров Алексей</t>
  </si>
  <si>
    <t>RUS10061</t>
  </si>
  <si>
    <t>Кузин Александр</t>
  </si>
  <si>
    <t>Пенза, "Горяий Асфальт"</t>
  </si>
  <si>
    <t>Протокол</t>
  </si>
  <si>
    <t>Российские соревнования, Этап Кубка ФРС</t>
  </si>
  <si>
    <t>У планки</t>
  </si>
  <si>
    <t>Результаты</t>
  </si>
  <si>
    <t>Высота</t>
  </si>
  <si>
    <t>Штрафы</t>
  </si>
  <si>
    <t>last fails</t>
  </si>
  <si>
    <t>rank</t>
  </si>
  <si>
    <t>O</t>
  </si>
  <si>
    <t>X</t>
  </si>
  <si>
    <t>RUS10063</t>
  </si>
  <si>
    <t>Токмурзин Георгий</t>
  </si>
  <si>
    <t>o</t>
  </si>
  <si>
    <t>RUS10062</t>
  </si>
  <si>
    <t>Кузнецов Артем</t>
  </si>
  <si>
    <t>Филатов</t>
  </si>
  <si>
    <t>Рогожин</t>
  </si>
  <si>
    <t>Пушкарёв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</si>
</sst>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sz val="10"/>
      <color indexed="22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FF00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2"/>
      <color rgb="FFFF3399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color rgb="FF00B050"/>
      <name val="Arial"/>
      <family val="2"/>
      <charset val="204"/>
    </font>
    <font>
      <b/>
      <sz val="12"/>
      <color theme="0" tint="-0.14999847407452621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3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2"/>
      <color indexed="22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5" tint="0.59996337778862885"/>
        <bgColor indexed="31"/>
      </patternFill>
    </fill>
    <fill>
      <patternFill patternType="solid">
        <fgColor rgb="FFFF00FF"/>
        <bgColor indexed="31"/>
      </patternFill>
    </fill>
    <fill>
      <patternFill patternType="solid">
        <fgColor rgb="FFFFFF99"/>
        <bgColor rgb="FFFFD320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42"/>
      </patternFill>
    </fill>
    <fill>
      <patternFill patternType="solid">
        <fgColor indexed="8"/>
        <bgColor indexed="58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10"/>
        <bgColor indexed="60"/>
      </patternFill>
    </fill>
    <fill>
      <patternFill patternType="solid">
        <fgColor indexed="27"/>
        <bgColor indexed="41"/>
      </patternFill>
    </fill>
    <fill>
      <patternFill patternType="solid">
        <fgColor indexed="45"/>
        <bgColor indexed="29"/>
      </patternFill>
    </fill>
  </fills>
  <borders count="1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24" fillId="0" borderId="0" applyNumberFormat="0" applyFill="0" applyBorder="0" applyAlignment="0" applyProtection="0"/>
    <xf numFmtId="0" fontId="25" fillId="0" borderId="0"/>
  </cellStyleXfs>
  <cellXfs count="312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5" borderId="12" xfId="0" applyNumberFormat="1" applyFont="1" applyFill="1" applyBorder="1" applyAlignment="1">
      <alignment horizontal="center"/>
    </xf>
    <xf numFmtId="0" fontId="5" fillId="6" borderId="13" xfId="0" applyNumberFormat="1" applyFont="1" applyFill="1" applyBorder="1" applyAlignment="1">
      <alignment horizontal="center"/>
    </xf>
    <xf numFmtId="0" fontId="5" fillId="0" borderId="0" xfId="0" applyFont="1"/>
    <xf numFmtId="0" fontId="7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/>
    </xf>
    <xf numFmtId="0" fontId="9" fillId="0" borderId="0" xfId="0" applyFont="1"/>
    <xf numFmtId="0" fontId="5" fillId="7" borderId="25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10" fillId="0" borderId="33" xfId="0" applyNumberFormat="1" applyFont="1" applyBorder="1"/>
    <xf numFmtId="0" fontId="11" fillId="0" borderId="34" xfId="0" applyFont="1" applyBorder="1"/>
    <xf numFmtId="0" fontId="12" fillId="0" borderId="31" xfId="0" applyFont="1" applyBorder="1"/>
    <xf numFmtId="0" fontId="5" fillId="0" borderId="35" xfId="0" applyFont="1" applyBorder="1"/>
    <xf numFmtId="0" fontId="5" fillId="0" borderId="36" xfId="0" applyFont="1" applyBorder="1" applyAlignment="1">
      <alignment horizontal="center"/>
    </xf>
    <xf numFmtId="0" fontId="5" fillId="0" borderId="21" xfId="0" applyFont="1" applyBorder="1"/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3" fillId="0" borderId="0" xfId="0" applyFont="1" applyBorder="1"/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2" xfId="0" applyBorder="1" applyAlignment="1">
      <alignment horizontal="center"/>
    </xf>
    <xf numFmtId="0" fontId="13" fillId="0" borderId="0" xfId="0" applyFont="1"/>
    <xf numFmtId="0" fontId="0" fillId="0" borderId="37" xfId="0" applyBorder="1" applyAlignment="1">
      <alignment horizontal="center"/>
    </xf>
    <xf numFmtId="0" fontId="0" fillId="0" borderId="38" xfId="0" applyBorder="1"/>
    <xf numFmtId="0" fontId="0" fillId="0" borderId="42" xfId="0" applyBorder="1"/>
    <xf numFmtId="0" fontId="10" fillId="0" borderId="43" xfId="0" applyNumberFormat="1" applyFont="1" applyBorder="1"/>
    <xf numFmtId="0" fontId="11" fillId="0" borderId="44" xfId="0" applyFont="1" applyBorder="1"/>
    <xf numFmtId="0" fontId="12" fillId="0" borderId="38" xfId="0" applyFont="1" applyBorder="1"/>
    <xf numFmtId="0" fontId="5" fillId="0" borderId="39" xfId="0" applyFont="1" applyBorder="1"/>
    <xf numFmtId="0" fontId="5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/>
    <xf numFmtId="0" fontId="13" fillId="0" borderId="0" xfId="0" applyFont="1" applyAlignment="1">
      <alignment horizontal="right"/>
    </xf>
    <xf numFmtId="0" fontId="0" fillId="0" borderId="48" xfId="0" applyBorder="1" applyAlignment="1">
      <alignment horizontal="center"/>
    </xf>
    <xf numFmtId="0" fontId="0" fillId="0" borderId="49" xfId="0" applyBorder="1"/>
    <xf numFmtId="0" fontId="0" fillId="0" borderId="50" xfId="0" applyBorder="1"/>
    <xf numFmtId="0" fontId="10" fillId="0" borderId="51" xfId="0" applyNumberFormat="1" applyFont="1" applyBorder="1"/>
    <xf numFmtId="0" fontId="11" fillId="0" borderId="52" xfId="0" applyFont="1" applyBorder="1"/>
    <xf numFmtId="0" fontId="12" fillId="0" borderId="49" xfId="0" applyFont="1" applyBorder="1"/>
    <xf numFmtId="0" fontId="5" fillId="0" borderId="53" xfId="0" applyFont="1" applyBorder="1"/>
    <xf numFmtId="0" fontId="5" fillId="0" borderId="54" xfId="0" applyFont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/>
    <xf numFmtId="0" fontId="0" fillId="0" borderId="58" xfId="0" applyBorder="1"/>
    <xf numFmtId="0" fontId="10" fillId="0" borderId="59" xfId="0" applyNumberFormat="1" applyFont="1" applyBorder="1"/>
    <xf numFmtId="0" fontId="11" fillId="0" borderId="60" xfId="0" applyFont="1" applyBorder="1"/>
    <xf numFmtId="0" fontId="12" fillId="0" borderId="57" xfId="0" applyFont="1" applyBorder="1"/>
    <xf numFmtId="0" fontId="5" fillId="0" borderId="61" xfId="0" applyFont="1" applyBorder="1"/>
    <xf numFmtId="0" fontId="5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NumberFormat="1" applyFont="1" applyBorder="1"/>
    <xf numFmtId="0" fontId="11" fillId="0" borderId="0" xfId="0" applyFont="1" applyBorder="1"/>
    <xf numFmtId="0" fontId="12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5" xfId="0" applyBorder="1"/>
    <xf numFmtId="0" fontId="10" fillId="0" borderId="65" xfId="0" applyNumberFormat="1" applyFont="1" applyBorder="1"/>
    <xf numFmtId="0" fontId="11" fillId="0" borderId="65" xfId="0" applyFont="1" applyBorder="1"/>
    <xf numFmtId="0" fontId="12" fillId="0" borderId="65" xfId="0" applyFont="1" applyBorder="1"/>
    <xf numFmtId="0" fontId="5" fillId="0" borderId="65" xfId="0" applyFont="1" applyBorder="1"/>
    <xf numFmtId="0" fontId="5" fillId="0" borderId="65" xfId="0" applyFont="1" applyBorder="1" applyAlignment="1">
      <alignment horizontal="center"/>
    </xf>
    <xf numFmtId="0" fontId="5" fillId="0" borderId="66" xfId="0" applyFont="1" applyBorder="1"/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2" borderId="71" xfId="0" applyNumberFormat="1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vertical="center"/>
    </xf>
    <xf numFmtId="14" fontId="3" fillId="13" borderId="0" xfId="0" applyNumberFormat="1" applyFont="1" applyFill="1" applyBorder="1" applyAlignment="1">
      <alignment vertical="center"/>
    </xf>
    <xf numFmtId="14" fontId="3" fillId="13" borderId="72" xfId="0" applyNumberFormat="1" applyFont="1" applyFill="1" applyBorder="1" applyAlignment="1">
      <alignment vertical="center"/>
    </xf>
    <xf numFmtId="0" fontId="5" fillId="4" borderId="11" xfId="0" applyFont="1" applyFill="1" applyBorder="1" applyAlignment="1">
      <alignment horizontal="left" indent="1"/>
    </xf>
    <xf numFmtId="0" fontId="5" fillId="4" borderId="12" xfId="0" applyFont="1" applyFill="1" applyBorder="1"/>
    <xf numFmtId="0" fontId="5" fillId="4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left"/>
    </xf>
    <xf numFmtId="14" fontId="3" fillId="2" borderId="75" xfId="0" applyNumberFormat="1" applyFont="1" applyFill="1" applyBorder="1" applyAlignment="1">
      <alignment vertical="center"/>
    </xf>
    <xf numFmtId="14" fontId="2" fillId="2" borderId="8" xfId="0" applyNumberFormat="1" applyFont="1" applyFill="1" applyBorder="1" applyAlignment="1">
      <alignment vertical="center"/>
    </xf>
    <xf numFmtId="14" fontId="3" fillId="13" borderId="8" xfId="0" applyNumberFormat="1" applyFont="1" applyFill="1" applyBorder="1" applyAlignment="1">
      <alignment vertical="center"/>
    </xf>
    <xf numFmtId="14" fontId="3" fillId="13" borderId="76" xfId="0" applyNumberFormat="1" applyFont="1" applyFill="1" applyBorder="1" applyAlignment="1">
      <alignment vertical="center"/>
    </xf>
    <xf numFmtId="0" fontId="5" fillId="14" borderId="22" xfId="0" applyFont="1" applyFill="1" applyBorder="1" applyAlignment="1">
      <alignment horizontal="center"/>
    </xf>
    <xf numFmtId="0" fontId="5" fillId="14" borderId="77" xfId="0" applyFont="1" applyFill="1" applyBorder="1" applyAlignment="1">
      <alignment horizontal="center"/>
    </xf>
    <xf numFmtId="0" fontId="5" fillId="14" borderId="78" xfId="0" applyFont="1" applyFill="1" applyBorder="1" applyAlignment="1">
      <alignment horizontal="center"/>
    </xf>
    <xf numFmtId="0" fontId="5" fillId="14" borderId="79" xfId="0" applyFont="1" applyFill="1" applyBorder="1" applyAlignment="1">
      <alignment horizontal="center"/>
    </xf>
    <xf numFmtId="0" fontId="5" fillId="14" borderId="18" xfId="0" applyFont="1" applyFill="1" applyBorder="1" applyAlignment="1">
      <alignment horizontal="center"/>
    </xf>
    <xf numFmtId="0" fontId="5" fillId="14" borderId="19" xfId="0" applyFont="1" applyFill="1" applyBorder="1" applyAlignment="1">
      <alignment horizontal="center"/>
    </xf>
    <xf numFmtId="0" fontId="0" fillId="15" borderId="21" xfId="0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81" xfId="0" applyNumberFormat="1" applyFill="1" applyBorder="1"/>
    <xf numFmtId="0" fontId="0" fillId="0" borderId="82" xfId="0" applyFill="1" applyBorder="1"/>
    <xf numFmtId="0" fontId="0" fillId="0" borderId="83" xfId="0" applyFill="1" applyBorder="1"/>
    <xf numFmtId="0" fontId="0" fillId="0" borderId="0" xfId="0" applyFill="1" applyBorder="1"/>
    <xf numFmtId="0" fontId="0" fillId="0" borderId="80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0" fillId="0" borderId="2" xfId="0" applyBorder="1"/>
    <xf numFmtId="0" fontId="0" fillId="16" borderId="67" xfId="0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85" xfId="0" applyFont="1" applyFill="1" applyBorder="1"/>
    <xf numFmtId="0" fontId="0" fillId="0" borderId="85" xfId="0" applyFont="1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86" xfId="0" applyNumberFormat="1" applyFill="1" applyBorder="1"/>
    <xf numFmtId="0" fontId="0" fillId="0" borderId="85" xfId="0" applyFill="1" applyBorder="1"/>
    <xf numFmtId="0" fontId="0" fillId="0" borderId="27" xfId="0" applyFill="1" applyBorder="1"/>
    <xf numFmtId="0" fontId="0" fillId="0" borderId="29" xfId="0" applyFill="1" applyBorder="1"/>
    <xf numFmtId="0" fontId="14" fillId="0" borderId="0" xfId="0" applyFont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0" fillId="17" borderId="0" xfId="0" applyFill="1" applyAlignment="1">
      <alignment horizontal="left"/>
    </xf>
    <xf numFmtId="0" fontId="0" fillId="17" borderId="0" xfId="0" applyFill="1"/>
    <xf numFmtId="0" fontId="0" fillId="17" borderId="0" xfId="0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15" fillId="14" borderId="0" xfId="0" applyFont="1" applyFill="1" applyBorder="1" applyAlignment="1">
      <alignment horizontal="left"/>
    </xf>
    <xf numFmtId="0" fontId="15" fillId="14" borderId="0" xfId="0" applyFont="1" applyFill="1" applyBorder="1" applyAlignment="1">
      <alignment horizontal="center"/>
    </xf>
    <xf numFmtId="0" fontId="7" fillId="0" borderId="87" xfId="0" applyFont="1" applyBorder="1" applyAlignment="1">
      <alignment horizontal="center"/>
    </xf>
    <xf numFmtId="0" fontId="15" fillId="0" borderId="88" xfId="0" applyFont="1" applyFill="1" applyBorder="1" applyAlignment="1">
      <alignment horizontal="center"/>
    </xf>
    <xf numFmtId="0" fontId="15" fillId="0" borderId="89" xfId="0" applyFont="1" applyFill="1" applyBorder="1" applyAlignment="1">
      <alignment horizontal="center"/>
    </xf>
    <xf numFmtId="0" fontId="15" fillId="0" borderId="9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0" fillId="0" borderId="91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92" xfId="0" applyFont="1" applyBorder="1" applyAlignment="1">
      <alignment horizontal="center"/>
    </xf>
    <xf numFmtId="0" fontId="16" fillId="18" borderId="93" xfId="0" applyFont="1" applyFill="1" applyBorder="1" applyAlignment="1">
      <alignment horizontal="center"/>
    </xf>
    <xf numFmtId="0" fontId="17" fillId="19" borderId="94" xfId="0" applyFont="1" applyFill="1" applyBorder="1" applyAlignment="1">
      <alignment horizontal="center"/>
    </xf>
    <xf numFmtId="0" fontId="15" fillId="20" borderId="94" xfId="0" applyFont="1" applyFill="1" applyBorder="1" applyAlignment="1">
      <alignment horizontal="center"/>
    </xf>
    <xf numFmtId="0" fontId="18" fillId="21" borderId="94" xfId="0" applyFont="1" applyFill="1" applyBorder="1" applyAlignment="1">
      <alignment horizontal="center"/>
    </xf>
    <xf numFmtId="0" fontId="19" fillId="22" borderId="94" xfId="0" applyFont="1" applyFill="1" applyBorder="1" applyAlignment="1">
      <alignment horizontal="center"/>
    </xf>
    <xf numFmtId="0" fontId="20" fillId="23" borderId="9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85" xfId="0" applyBorder="1"/>
    <xf numFmtId="0" fontId="0" fillId="0" borderId="85" xfId="0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5" fillId="0" borderId="9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 horizontal="left"/>
    </xf>
    <xf numFmtId="0" fontId="0" fillId="0" borderId="100" xfId="0" applyBorder="1" applyAlignment="1">
      <alignment horizontal="left"/>
    </xf>
    <xf numFmtId="0" fontId="0" fillId="0" borderId="101" xfId="0" applyBorder="1"/>
    <xf numFmtId="0" fontId="0" fillId="0" borderId="0" xfId="0" applyFont="1" applyBorder="1"/>
    <xf numFmtId="0" fontId="0" fillId="0" borderId="20" xfId="0" applyBorder="1" applyAlignment="1">
      <alignment horizontal="center"/>
    </xf>
    <xf numFmtId="0" fontId="0" fillId="25" borderId="102" xfId="0" applyFill="1" applyBorder="1" applyAlignment="1">
      <alignment horizontal="center"/>
    </xf>
    <xf numFmtId="0" fontId="0" fillId="25" borderId="103" xfId="0" applyFill="1" applyBorder="1" applyAlignment="1">
      <alignment horizontal="left"/>
    </xf>
    <xf numFmtId="0" fontId="0" fillId="25" borderId="104" xfId="0" applyFill="1" applyBorder="1" applyAlignment="1">
      <alignment horizontal="left"/>
    </xf>
    <xf numFmtId="0" fontId="0" fillId="0" borderId="28" xfId="0" applyFill="1" applyBorder="1" applyAlignment="1">
      <alignment horizontal="center"/>
    </xf>
    <xf numFmtId="0" fontId="22" fillId="0" borderId="0" xfId="0" applyFont="1"/>
    <xf numFmtId="0" fontId="0" fillId="0" borderId="7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8" xfId="0" applyBorder="1"/>
    <xf numFmtId="0" fontId="0" fillId="0" borderId="18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98" xfId="0" applyFont="1" applyBorder="1"/>
    <xf numFmtId="0" fontId="0" fillId="0" borderId="100" xfId="0" applyBorder="1" applyAlignment="1">
      <alignment horizontal="center"/>
    </xf>
    <xf numFmtId="0" fontId="0" fillId="0" borderId="102" xfId="0" applyBorder="1"/>
    <xf numFmtId="0" fontId="0" fillId="0" borderId="103" xfId="0" applyBorder="1" applyAlignment="1">
      <alignment horizontal="left"/>
    </xf>
    <xf numFmtId="0" fontId="0" fillId="0" borderId="104" xfId="0" applyBorder="1" applyAlignment="1">
      <alignment horizontal="center"/>
    </xf>
    <xf numFmtId="0" fontId="23" fillId="0" borderId="98" xfId="0" applyFont="1" applyBorder="1" applyAlignment="1">
      <alignment horizontal="center"/>
    </xf>
    <xf numFmtId="0" fontId="23" fillId="0" borderId="99" xfId="0" applyFont="1" applyBorder="1" applyAlignment="1">
      <alignment horizontal="left"/>
    </xf>
    <xf numFmtId="0" fontId="23" fillId="0" borderId="100" xfId="0" applyFont="1" applyBorder="1" applyAlignment="1">
      <alignment horizontal="left"/>
    </xf>
    <xf numFmtId="0" fontId="23" fillId="25" borderId="102" xfId="0" applyFont="1" applyFill="1" applyBorder="1" applyAlignment="1">
      <alignment horizontal="center"/>
    </xf>
    <xf numFmtId="0" fontId="23" fillId="25" borderId="103" xfId="0" applyFont="1" applyFill="1" applyBorder="1" applyAlignment="1">
      <alignment horizontal="left"/>
    </xf>
    <xf numFmtId="0" fontId="23" fillId="25" borderId="104" xfId="0" applyFont="1" applyFill="1" applyBorder="1" applyAlignment="1">
      <alignment horizontal="left"/>
    </xf>
    <xf numFmtId="0" fontId="22" fillId="0" borderId="0" xfId="0" applyFont="1" applyBorder="1" applyAlignment="1"/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5" fillId="26" borderId="0" xfId="0" applyFont="1" applyFill="1" applyAlignment="1">
      <alignment horizontal="left"/>
    </xf>
    <xf numFmtId="0" fontId="5" fillId="26" borderId="98" xfId="0" applyFont="1" applyFill="1" applyBorder="1" applyAlignment="1">
      <alignment horizontal="center"/>
    </xf>
    <xf numFmtId="0" fontId="5" fillId="26" borderId="99" xfId="0" applyFont="1" applyFill="1" applyBorder="1" applyAlignment="1">
      <alignment horizontal="center"/>
    </xf>
    <xf numFmtId="0" fontId="5" fillId="26" borderId="99" xfId="0" applyFont="1" applyFill="1" applyBorder="1"/>
    <xf numFmtId="0" fontId="5" fillId="26" borderId="100" xfId="0" applyFont="1" applyFill="1" applyBorder="1" applyAlignment="1">
      <alignment horizontal="center"/>
    </xf>
    <xf numFmtId="0" fontId="0" fillId="0" borderId="98" xfId="0" applyBorder="1" applyAlignment="1">
      <alignment horizontal="left"/>
    </xf>
    <xf numFmtId="0" fontId="5" fillId="14" borderId="105" xfId="0" applyFont="1" applyFill="1" applyBorder="1" applyAlignment="1">
      <alignment horizontal="center"/>
    </xf>
    <xf numFmtId="0" fontId="0" fillId="14" borderId="0" xfId="0" applyFont="1" applyFill="1" applyAlignment="1">
      <alignment horizontal="center"/>
    </xf>
    <xf numFmtId="0" fontId="0" fillId="14" borderId="0" xfId="0" applyFont="1" applyFill="1" applyAlignment="1">
      <alignment horizontal="left"/>
    </xf>
    <xf numFmtId="0" fontId="0" fillId="14" borderId="106" xfId="0" applyFont="1" applyFill="1" applyBorder="1" applyAlignment="1">
      <alignment horizontal="center"/>
    </xf>
    <xf numFmtId="0" fontId="0" fillId="25" borderId="102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5" xfId="0" applyBorder="1" applyAlignment="1">
      <alignment horizontal="right"/>
    </xf>
    <xf numFmtId="0" fontId="5" fillId="0" borderId="0" xfId="0" applyFont="1" applyAlignment="1">
      <alignment horizontal="center"/>
    </xf>
    <xf numFmtId="0" fontId="23" fillId="0" borderId="98" xfId="0" applyFont="1" applyBorder="1" applyAlignment="1">
      <alignment horizontal="left"/>
    </xf>
    <xf numFmtId="0" fontId="5" fillId="14" borderId="105" xfId="1" applyNumberFormat="1" applyFont="1" applyFill="1" applyBorder="1" applyAlignment="1" applyProtection="1">
      <alignment horizontal="center"/>
    </xf>
    <xf numFmtId="0" fontId="0" fillId="14" borderId="107" xfId="0" applyFill="1" applyBorder="1"/>
    <xf numFmtId="0" fontId="23" fillId="25" borderId="10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left"/>
    </xf>
    <xf numFmtId="0" fontId="25" fillId="0" borderId="0" xfId="2"/>
    <xf numFmtId="0" fontId="25" fillId="15" borderId="0" xfId="2" applyFill="1" applyBorder="1"/>
    <xf numFmtId="3" fontId="25" fillId="15" borderId="0" xfId="2" applyNumberFormat="1" applyFill="1" applyBorder="1"/>
    <xf numFmtId="0" fontId="13" fillId="15" borderId="0" xfId="2" applyFont="1" applyFill="1"/>
    <xf numFmtId="0" fontId="25" fillId="15" borderId="0" xfId="2" applyFill="1"/>
    <xf numFmtId="0" fontId="26" fillId="15" borderId="0" xfId="2" applyFont="1" applyFill="1" applyBorder="1"/>
    <xf numFmtId="0" fontId="25" fillId="0" borderId="0" xfId="2" applyFill="1"/>
    <xf numFmtId="0" fontId="15" fillId="7" borderId="61" xfId="2" applyFont="1" applyFill="1" applyBorder="1" applyProtection="1">
      <protection locked="0"/>
    </xf>
    <xf numFmtId="0" fontId="27" fillId="7" borderId="64" xfId="2" applyFont="1" applyFill="1" applyBorder="1" applyProtection="1">
      <protection locked="0"/>
    </xf>
    <xf numFmtId="0" fontId="27" fillId="7" borderId="60" xfId="2" applyFont="1" applyFill="1" applyBorder="1" applyProtection="1">
      <protection locked="0"/>
    </xf>
    <xf numFmtId="0" fontId="15" fillId="7" borderId="64" xfId="2" applyFont="1" applyFill="1" applyBorder="1" applyProtection="1">
      <protection locked="0"/>
    </xf>
    <xf numFmtId="0" fontId="13" fillId="7" borderId="109" xfId="2" applyFont="1" applyFill="1" applyBorder="1"/>
    <xf numFmtId="0" fontId="13" fillId="7" borderId="110" xfId="2" applyFont="1" applyFill="1" applyBorder="1"/>
    <xf numFmtId="0" fontId="13" fillId="7" borderId="111" xfId="2" applyFont="1" applyFill="1" applyBorder="1"/>
    <xf numFmtId="0" fontId="5" fillId="27" borderId="108" xfId="2" applyFont="1" applyFill="1" applyBorder="1" applyAlignment="1">
      <alignment horizontal="center"/>
    </xf>
    <xf numFmtId="0" fontId="5" fillId="22" borderId="108" xfId="2" applyFont="1" applyFill="1" applyBorder="1" applyAlignment="1">
      <alignment horizontal="center" wrapText="1"/>
    </xf>
    <xf numFmtId="0" fontId="5" fillId="28" borderId="108" xfId="2" applyFont="1" applyFill="1" applyBorder="1" applyAlignment="1">
      <alignment horizontal="center"/>
    </xf>
    <xf numFmtId="0" fontId="5" fillId="0" borderId="38" xfId="2" applyFont="1" applyBorder="1" applyAlignment="1">
      <alignment horizontal="center"/>
    </xf>
    <xf numFmtId="0" fontId="25" fillId="0" borderId="0" xfId="2" applyFont="1" applyAlignment="1">
      <alignment horizontal="center"/>
    </xf>
    <xf numFmtId="0" fontId="25" fillId="0" borderId="0" xfId="2" applyFill="1" applyBorder="1"/>
    <xf numFmtId="0" fontId="13" fillId="15" borderId="0" xfId="2" applyFont="1" applyFill="1" applyBorder="1" applyAlignment="1">
      <alignment horizontal="center"/>
    </xf>
    <xf numFmtId="0" fontId="25" fillId="0" borderId="38" xfId="2" applyNumberFormat="1" applyFont="1" applyFill="1" applyBorder="1" applyAlignment="1" applyProtection="1">
      <alignment horizontal="center"/>
      <protection locked="0"/>
    </xf>
    <xf numFmtId="3" fontId="25" fillId="0" borderId="38" xfId="2" applyNumberFormat="1" applyFont="1" applyFill="1" applyBorder="1" applyProtection="1">
      <protection locked="0"/>
    </xf>
    <xf numFmtId="0" fontId="25" fillId="0" borderId="0" xfId="2" applyFill="1" applyProtection="1">
      <protection locked="0"/>
    </xf>
    <xf numFmtId="0" fontId="25" fillId="0" borderId="39" xfId="2" applyFont="1" applyFill="1" applyBorder="1" applyAlignment="1" applyProtection="1">
      <alignment horizontal="center"/>
      <protection locked="0"/>
    </xf>
    <xf numFmtId="0" fontId="25" fillId="0" borderId="47" xfId="2" applyFont="1" applyFill="1" applyBorder="1" applyAlignment="1" applyProtection="1">
      <alignment horizontal="center"/>
      <protection locked="0"/>
    </xf>
    <xf numFmtId="0" fontId="25" fillId="0" borderId="44" xfId="2" applyFont="1" applyFill="1" applyBorder="1" applyAlignment="1" applyProtection="1">
      <alignment horizontal="center"/>
      <protection locked="0"/>
    </xf>
    <xf numFmtId="0" fontId="25" fillId="15" borderId="0" xfId="2" applyFill="1" applyProtection="1">
      <protection locked="0"/>
    </xf>
    <xf numFmtId="0" fontId="25" fillId="0" borderId="38" xfId="2" applyFont="1" applyFill="1" applyBorder="1" applyAlignment="1" applyProtection="1">
      <alignment horizontal="center"/>
      <protection locked="0"/>
    </xf>
    <xf numFmtId="0" fontId="5" fillId="0" borderId="38" xfId="2" applyFont="1" applyFill="1" applyBorder="1" applyAlignment="1" applyProtection="1">
      <alignment horizontal="center"/>
      <protection locked="0"/>
    </xf>
    <xf numFmtId="0" fontId="25" fillId="0" borderId="38" xfId="2" applyBorder="1"/>
    <xf numFmtId="0" fontId="25" fillId="0" borderId="38" xfId="2" applyFill="1" applyBorder="1" applyAlignment="1" applyProtection="1">
      <alignment horizontal="center"/>
      <protection locked="0"/>
    </xf>
    <xf numFmtId="0" fontId="25" fillId="0" borderId="109" xfId="2" applyFont="1" applyFill="1" applyBorder="1" applyAlignment="1" applyProtection="1">
      <alignment horizontal="center"/>
      <protection locked="0"/>
    </xf>
    <xf numFmtId="0" fontId="25" fillId="0" borderId="110" xfId="2" applyFont="1" applyFill="1" applyBorder="1" applyAlignment="1" applyProtection="1">
      <alignment horizontal="center"/>
      <protection locked="0"/>
    </xf>
    <xf numFmtId="0" fontId="25" fillId="0" borderId="111" xfId="2" applyFont="1" applyFill="1" applyBorder="1" applyAlignment="1" applyProtection="1">
      <alignment horizontal="center"/>
      <protection locked="0"/>
    </xf>
    <xf numFmtId="0" fontId="25" fillId="0" borderId="108" xfId="2" applyFont="1" applyFill="1" applyBorder="1" applyAlignment="1" applyProtection="1">
      <alignment horizontal="center"/>
      <protection locked="0"/>
    </xf>
    <xf numFmtId="0" fontId="25" fillId="0" borderId="38" xfId="2" applyBorder="1" applyAlignment="1"/>
    <xf numFmtId="0" fontId="25" fillId="0" borderId="38" xfId="2" applyFont="1" applyFill="1" applyBorder="1" applyAlignment="1" applyProtection="1">
      <alignment horizontal="right"/>
      <protection locked="0"/>
    </xf>
    <xf numFmtId="0" fontId="13" fillId="15" borderId="0" xfId="2" applyFont="1" applyFill="1" applyBorder="1"/>
    <xf numFmtId="0" fontId="25" fillId="15" borderId="0" xfId="2" applyFont="1" applyFill="1" applyBorder="1"/>
    <xf numFmtId="0" fontId="25" fillId="0" borderId="38" xfId="2" applyNumberFormat="1" applyFill="1" applyBorder="1" applyAlignment="1" applyProtection="1">
      <alignment horizontal="center"/>
      <protection locked="0"/>
    </xf>
    <xf numFmtId="3" fontId="25" fillId="0" borderId="38" xfId="2" applyNumberFormat="1" applyBorder="1"/>
    <xf numFmtId="14" fontId="3" fillId="0" borderId="0" xfId="0" applyNumberFormat="1" applyFont="1" applyFill="1" applyBorder="1" applyAlignment="1">
      <alignment vertical="center"/>
    </xf>
    <xf numFmtId="14" fontId="3" fillId="13" borderId="71" xfId="0" applyNumberFormat="1" applyFont="1" applyFill="1" applyBorder="1" applyAlignment="1">
      <alignment vertical="center"/>
    </xf>
    <xf numFmtId="14" fontId="3" fillId="13" borderId="75" xfId="0" applyNumberFormat="1" applyFont="1" applyFill="1" applyBorder="1" applyAlignment="1">
      <alignment vertical="center"/>
    </xf>
    <xf numFmtId="0" fontId="25" fillId="0" borderId="0" xfId="2" applyFont="1" applyFill="1" applyAlignment="1" applyProtection="1">
      <alignment horizontal="right"/>
      <protection locked="0"/>
    </xf>
    <xf numFmtId="0" fontId="5" fillId="12" borderId="20" xfId="0" applyFont="1" applyFill="1" applyBorder="1" applyAlignment="1">
      <alignment horizontal="center" vertical="center"/>
    </xf>
    <xf numFmtId="0" fontId="5" fillId="12" borderId="28" xfId="0" applyFont="1" applyFill="1" applyBorder="1" applyAlignment="1">
      <alignment horizontal="center" vertical="center"/>
    </xf>
    <xf numFmtId="14" fontId="3" fillId="2" borderId="68" xfId="0" applyNumberFormat="1" applyFont="1" applyFill="1" applyBorder="1" applyAlignment="1">
      <alignment horizontal="center" vertical="center"/>
    </xf>
    <xf numFmtId="14" fontId="3" fillId="2" borderId="69" xfId="0" applyNumberFormat="1" applyFont="1" applyFill="1" applyBorder="1" applyAlignment="1">
      <alignment horizontal="center" vertical="center"/>
    </xf>
    <xf numFmtId="14" fontId="3" fillId="2" borderId="70" xfId="0" applyNumberFormat="1" applyFont="1" applyFill="1" applyBorder="1" applyAlignment="1">
      <alignment horizontal="center" vertical="center"/>
    </xf>
    <xf numFmtId="0" fontId="8" fillId="11" borderId="22" xfId="0" applyFont="1" applyFill="1" applyBorder="1" applyAlignment="1">
      <alignment horizontal="center" wrapText="1"/>
    </xf>
    <xf numFmtId="0" fontId="8" fillId="11" borderId="18" xfId="0" applyFont="1" applyFill="1" applyBorder="1" applyAlignment="1">
      <alignment horizontal="center" wrapText="1"/>
    </xf>
    <xf numFmtId="0" fontId="8" fillId="11" borderId="23" xfId="0" applyFont="1" applyFill="1" applyBorder="1" applyAlignment="1">
      <alignment horizontal="center" wrapText="1"/>
    </xf>
    <xf numFmtId="0" fontId="8" fillId="11" borderId="29" xfId="0" applyFont="1" applyFill="1" applyBorder="1" applyAlignment="1">
      <alignment horizontal="center" wrapText="1"/>
    </xf>
    <xf numFmtId="0" fontId="8" fillId="11" borderId="20" xfId="0" applyFont="1" applyFill="1" applyBorder="1" applyAlignment="1">
      <alignment horizontal="center" wrapText="1"/>
    </xf>
    <xf numFmtId="0" fontId="8" fillId="11" borderId="28" xfId="0" applyFont="1" applyFill="1" applyBorder="1" applyAlignment="1">
      <alignment horizontal="center" wrapText="1"/>
    </xf>
    <xf numFmtId="0" fontId="5" fillId="9" borderId="20" xfId="0" applyFont="1" applyFill="1" applyBorder="1" applyAlignment="1">
      <alignment horizontal="center"/>
    </xf>
    <xf numFmtId="0" fontId="5" fillId="10" borderId="20" xfId="0" applyFont="1" applyFill="1" applyBorder="1" applyAlignment="1">
      <alignment horizontal="center"/>
    </xf>
    <xf numFmtId="0" fontId="5" fillId="8" borderId="20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3" fillId="3" borderId="73" xfId="0" applyFont="1" applyFill="1" applyBorder="1" applyAlignment="1">
      <alignment horizontal="center" vertical="center"/>
    </xf>
    <xf numFmtId="0" fontId="3" fillId="3" borderId="74" xfId="0" applyFont="1" applyFill="1" applyBorder="1" applyAlignment="1">
      <alignment horizontal="center" vertical="center"/>
    </xf>
    <xf numFmtId="0" fontId="15" fillId="0" borderId="97" xfId="2" applyFont="1" applyBorder="1" applyAlignment="1">
      <alignment horizontal="center" vertical="center"/>
    </xf>
    <xf numFmtId="3" fontId="15" fillId="7" borderId="57" xfId="2" applyNumberFormat="1" applyFont="1" applyFill="1" applyBorder="1" applyAlignment="1">
      <alignment horizontal="center" vertical="center" wrapText="1"/>
    </xf>
    <xf numFmtId="3" fontId="15" fillId="7" borderId="108" xfId="2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Yel_invis" xfId="1"/>
  </cellStyles>
  <dxfs count="478"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opLeftCell="B1" workbookViewId="0">
      <selection activeCell="B5" sqref="B5"/>
    </sheetView>
  </sheetViews>
  <sheetFormatPr defaultRowHeight="15"/>
  <cols>
    <col min="1" max="1" width="5.42578125" hidden="1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</cols>
  <sheetData>
    <row r="1" spans="1:30" ht="12.75" customHeight="1">
      <c r="B1" s="286">
        <v>41489</v>
      </c>
      <c r="C1" s="288" t="s">
        <v>0</v>
      </c>
      <c r="D1" s="288"/>
      <c r="E1" s="288"/>
      <c r="F1" s="289"/>
      <c r="G1" s="1"/>
      <c r="H1" s="263"/>
      <c r="I1" s="269" t="s">
        <v>47</v>
      </c>
      <c r="J1" s="270"/>
      <c r="K1" s="270"/>
      <c r="L1" s="270"/>
      <c r="M1" s="271"/>
    </row>
    <row r="2" spans="1:30" ht="12.75" customHeight="1">
      <c r="B2" s="287"/>
      <c r="C2" s="290"/>
      <c r="D2" s="290"/>
      <c r="E2" s="290"/>
      <c r="F2" s="291"/>
      <c r="G2" s="1"/>
      <c r="H2" s="263"/>
      <c r="I2" s="264" t="s">
        <v>52</v>
      </c>
      <c r="J2" s="93"/>
      <c r="K2" s="93"/>
      <c r="L2" s="93" t="s">
        <v>110</v>
      </c>
      <c r="M2" s="94"/>
    </row>
    <row r="3" spans="1:30" ht="12.75" customHeight="1" thickBot="1">
      <c r="B3" s="292" t="s">
        <v>1</v>
      </c>
      <c r="C3" s="293"/>
      <c r="D3" s="293"/>
      <c r="E3" s="2" t="s">
        <v>2</v>
      </c>
      <c r="F3" s="3" t="s">
        <v>3</v>
      </c>
      <c r="G3" s="4"/>
      <c r="H3" s="263"/>
      <c r="I3" s="264" t="s">
        <v>49</v>
      </c>
      <c r="J3" s="93"/>
      <c r="K3" s="93"/>
      <c r="L3" s="93"/>
      <c r="M3" s="94"/>
    </row>
    <row r="4" spans="1:30" ht="12.75" customHeight="1" thickBot="1">
      <c r="B4" s="294" t="s">
        <v>4</v>
      </c>
      <c r="C4" s="295"/>
      <c r="D4" s="295"/>
      <c r="E4" s="5"/>
      <c r="F4" s="6">
        <v>75</v>
      </c>
      <c r="H4" s="263"/>
      <c r="I4" s="265" t="s">
        <v>111</v>
      </c>
      <c r="J4" s="101"/>
      <c r="K4" s="101"/>
      <c r="L4" s="101"/>
      <c r="M4" s="102"/>
    </row>
    <row r="5" spans="1:30" ht="12.75" customHeight="1">
      <c r="B5" s="7"/>
      <c r="S5" s="296" t="s">
        <v>5</v>
      </c>
      <c r="T5" s="297"/>
      <c r="U5" s="297"/>
      <c r="V5" s="297"/>
      <c r="W5" s="298"/>
    </row>
    <row r="6" spans="1:30" ht="12.75" customHeight="1" thickBot="1">
      <c r="B6" s="89" t="s">
        <v>45</v>
      </c>
    </row>
    <row r="7" spans="1:30" s="7" customFormat="1" ht="12.75" customHeight="1" thickBot="1">
      <c r="A7" s="281">
        <v>1</v>
      </c>
      <c r="B7" s="281" t="s">
        <v>6</v>
      </c>
      <c r="C7" s="283" t="s">
        <v>7</v>
      </c>
      <c r="D7" s="284" t="s">
        <v>8</v>
      </c>
      <c r="E7" s="285" t="s">
        <v>9</v>
      </c>
      <c r="F7" s="280" t="s">
        <v>10</v>
      </c>
      <c r="G7" s="280"/>
      <c r="H7" s="280"/>
      <c r="I7" s="280"/>
      <c r="J7" s="278" t="s">
        <v>11</v>
      </c>
      <c r="K7" s="278"/>
      <c r="L7" s="278"/>
      <c r="M7" s="278"/>
      <c r="N7" s="279" t="s">
        <v>12</v>
      </c>
      <c r="O7" s="279"/>
      <c r="P7" s="279"/>
      <c r="Q7" s="279"/>
      <c r="R7" s="9"/>
      <c r="S7" s="272" t="s">
        <v>16</v>
      </c>
      <c r="T7" s="273" t="s">
        <v>17</v>
      </c>
      <c r="U7" s="274" t="s">
        <v>14</v>
      </c>
      <c r="V7" s="276" t="s">
        <v>13</v>
      </c>
      <c r="W7" s="267" t="s">
        <v>15</v>
      </c>
      <c r="X7" s="10"/>
    </row>
    <row r="8" spans="1:30" s="7" customFormat="1" ht="12.75" customHeight="1" thickBot="1">
      <c r="A8" s="282"/>
      <c r="B8" s="282"/>
      <c r="C8" s="283"/>
      <c r="D8" s="284"/>
      <c r="E8" s="285"/>
      <c r="F8" s="11" t="s">
        <v>18</v>
      </c>
      <c r="G8" s="12" t="s">
        <v>19</v>
      </c>
      <c r="H8" s="13" t="s">
        <v>20</v>
      </c>
      <c r="I8" s="14" t="s">
        <v>15</v>
      </c>
      <c r="J8" s="11" t="s">
        <v>18</v>
      </c>
      <c r="K8" s="12" t="s">
        <v>19</v>
      </c>
      <c r="L8" s="13" t="s">
        <v>20</v>
      </c>
      <c r="M8" s="14" t="s">
        <v>15</v>
      </c>
      <c r="N8" s="11" t="s">
        <v>18</v>
      </c>
      <c r="O8" s="12" t="s">
        <v>19</v>
      </c>
      <c r="P8" s="13" t="s">
        <v>20</v>
      </c>
      <c r="Q8" s="14" t="s">
        <v>15</v>
      </c>
      <c r="R8" s="9"/>
      <c r="S8" s="272"/>
      <c r="T8" s="273"/>
      <c r="U8" s="275"/>
      <c r="V8" s="277"/>
      <c r="W8" s="268"/>
      <c r="X8" s="10"/>
    </row>
    <row r="9" spans="1:30" ht="12.75" customHeight="1">
      <c r="A9" s="15">
        <v>1</v>
      </c>
      <c r="B9" s="15" t="s">
        <v>33</v>
      </c>
      <c r="C9" s="16" t="s">
        <v>34</v>
      </c>
      <c r="D9" s="17" t="s">
        <v>35</v>
      </c>
      <c r="E9" s="18">
        <v>10.5</v>
      </c>
      <c r="F9" s="19">
        <v>44</v>
      </c>
      <c r="G9" s="20">
        <v>24</v>
      </c>
      <c r="H9" s="21">
        <v>57.5</v>
      </c>
      <c r="I9" s="22">
        <v>1</v>
      </c>
      <c r="J9" s="19">
        <v>40</v>
      </c>
      <c r="K9" s="20">
        <v>22</v>
      </c>
      <c r="L9" s="21">
        <v>51.5</v>
      </c>
      <c r="M9" s="22">
        <v>1</v>
      </c>
      <c r="N9" s="19">
        <v>41</v>
      </c>
      <c r="O9" s="20">
        <v>19</v>
      </c>
      <c r="P9" s="21">
        <v>49.5</v>
      </c>
      <c r="Q9" s="22">
        <v>1</v>
      </c>
      <c r="R9" s="23"/>
      <c r="S9" s="27">
        <v>3</v>
      </c>
      <c r="T9" s="28" t="s">
        <v>24</v>
      </c>
      <c r="U9" s="29" t="s">
        <v>24</v>
      </c>
      <c r="V9" s="30" t="s">
        <v>24</v>
      </c>
      <c r="W9" s="22">
        <v>1</v>
      </c>
      <c r="X9" s="31"/>
    </row>
    <row r="10" spans="1:30" ht="12.75" customHeight="1">
      <c r="A10" s="32">
        <v>2</v>
      </c>
      <c r="B10" s="32">
        <v>21511202453</v>
      </c>
      <c r="C10" s="33" t="s">
        <v>32</v>
      </c>
      <c r="D10" s="34" t="s">
        <v>31</v>
      </c>
      <c r="E10" s="35">
        <v>3.5</v>
      </c>
      <c r="F10" s="36">
        <v>31</v>
      </c>
      <c r="G10" s="37">
        <v>14</v>
      </c>
      <c r="H10" s="38">
        <v>41.5</v>
      </c>
      <c r="I10" s="39">
        <v>2</v>
      </c>
      <c r="J10" s="36">
        <v>30</v>
      </c>
      <c r="K10" s="37">
        <v>13</v>
      </c>
      <c r="L10" s="38">
        <v>39.5</v>
      </c>
      <c r="M10" s="39">
        <v>2</v>
      </c>
      <c r="N10" s="36">
        <v>29</v>
      </c>
      <c r="O10" s="37">
        <v>13</v>
      </c>
      <c r="P10" s="38">
        <v>38.5</v>
      </c>
      <c r="Q10" s="39">
        <v>2</v>
      </c>
      <c r="R10" s="23"/>
      <c r="S10" s="40">
        <v>6</v>
      </c>
      <c r="T10" s="41" t="s">
        <v>24</v>
      </c>
      <c r="U10" s="42" t="s">
        <v>24</v>
      </c>
      <c r="V10" s="43" t="s">
        <v>24</v>
      </c>
      <c r="W10" s="39">
        <v>2</v>
      </c>
      <c r="X10" s="31"/>
    </row>
    <row r="11" spans="1:30" ht="12.75" customHeight="1">
      <c r="A11" s="32">
        <v>3</v>
      </c>
      <c r="B11" s="32" t="s">
        <v>21</v>
      </c>
      <c r="C11" s="33" t="s">
        <v>22</v>
      </c>
      <c r="D11" s="34" t="s">
        <v>23</v>
      </c>
      <c r="E11" s="35">
        <v>0.5</v>
      </c>
      <c r="F11" s="36">
        <v>20</v>
      </c>
      <c r="G11" s="37">
        <v>8</v>
      </c>
      <c r="H11" s="38">
        <v>27.5</v>
      </c>
      <c r="I11" s="39">
        <v>3</v>
      </c>
      <c r="J11" s="36">
        <v>24</v>
      </c>
      <c r="K11" s="37">
        <v>9</v>
      </c>
      <c r="L11" s="38">
        <v>32.5</v>
      </c>
      <c r="M11" s="39">
        <v>3</v>
      </c>
      <c r="N11" s="36">
        <v>27</v>
      </c>
      <c r="O11" s="37">
        <v>11</v>
      </c>
      <c r="P11" s="38">
        <v>37.5</v>
      </c>
      <c r="Q11" s="39">
        <v>3</v>
      </c>
      <c r="R11" s="23"/>
      <c r="S11" s="40">
        <v>9</v>
      </c>
      <c r="T11" s="41" t="s">
        <v>24</v>
      </c>
      <c r="U11" s="42" t="s">
        <v>24</v>
      </c>
      <c r="V11" s="43" t="s">
        <v>24</v>
      </c>
      <c r="W11" s="39">
        <v>3</v>
      </c>
      <c r="X11" s="31"/>
    </row>
    <row r="12" spans="1:30" ht="12.75" customHeight="1">
      <c r="A12" s="32">
        <v>4</v>
      </c>
      <c r="B12" s="32">
        <v>21511202451</v>
      </c>
      <c r="C12" s="33" t="s">
        <v>25</v>
      </c>
      <c r="D12" s="34" t="s">
        <v>26</v>
      </c>
      <c r="E12" s="35">
        <v>1.5</v>
      </c>
      <c r="F12" s="36">
        <v>16</v>
      </c>
      <c r="G12" s="37">
        <v>6</v>
      </c>
      <c r="H12" s="38">
        <v>20.5</v>
      </c>
      <c r="I12" s="39">
        <v>4</v>
      </c>
      <c r="J12" s="36">
        <v>21</v>
      </c>
      <c r="K12" s="37">
        <v>8</v>
      </c>
      <c r="L12" s="38">
        <v>27.5</v>
      </c>
      <c r="M12" s="39">
        <v>4</v>
      </c>
      <c r="N12" s="36">
        <v>23</v>
      </c>
      <c r="O12" s="37">
        <v>10</v>
      </c>
      <c r="P12" s="38">
        <v>31.5</v>
      </c>
      <c r="Q12" s="39">
        <v>4</v>
      </c>
      <c r="R12" s="23"/>
      <c r="S12" s="40">
        <v>12</v>
      </c>
      <c r="T12" s="41" t="s">
        <v>24</v>
      </c>
      <c r="U12" s="42" t="s">
        <v>24</v>
      </c>
      <c r="V12" s="43" t="s">
        <v>24</v>
      </c>
      <c r="W12" s="39">
        <v>4</v>
      </c>
      <c r="X12" s="31"/>
    </row>
    <row r="13" spans="1:30" ht="12.75" customHeight="1">
      <c r="A13" s="32">
        <v>5</v>
      </c>
      <c r="B13" s="32" t="s">
        <v>27</v>
      </c>
      <c r="C13" s="33" t="s">
        <v>28</v>
      </c>
      <c r="D13" s="34" t="s">
        <v>23</v>
      </c>
      <c r="E13" s="35">
        <v>1.5</v>
      </c>
      <c r="F13" s="36">
        <v>13</v>
      </c>
      <c r="G13" s="37">
        <v>5</v>
      </c>
      <c r="H13" s="38">
        <v>16.5</v>
      </c>
      <c r="I13" s="39">
        <v>5</v>
      </c>
      <c r="J13" s="36">
        <v>17</v>
      </c>
      <c r="K13" s="37">
        <v>7</v>
      </c>
      <c r="L13" s="38">
        <v>22.5</v>
      </c>
      <c r="M13" s="39">
        <v>5</v>
      </c>
      <c r="N13" s="36">
        <v>19</v>
      </c>
      <c r="O13" s="37">
        <v>8</v>
      </c>
      <c r="P13" s="38">
        <v>25.5</v>
      </c>
      <c r="Q13" s="39">
        <v>5</v>
      </c>
      <c r="R13" s="23"/>
      <c r="S13" s="40">
        <v>15</v>
      </c>
      <c r="T13" s="41" t="s">
        <v>24</v>
      </c>
      <c r="U13" s="42" t="s">
        <v>24</v>
      </c>
      <c r="V13" s="43" t="s">
        <v>24</v>
      </c>
      <c r="W13" s="39">
        <v>5</v>
      </c>
      <c r="X13" s="31"/>
    </row>
    <row r="14" spans="1:30" ht="12.75" customHeight="1" thickBot="1">
      <c r="A14" s="32">
        <v>6</v>
      </c>
      <c r="B14" s="58" t="s">
        <v>29</v>
      </c>
      <c r="C14" s="59" t="s">
        <v>30</v>
      </c>
      <c r="D14" s="60" t="s">
        <v>31</v>
      </c>
      <c r="E14" s="61">
        <v>3</v>
      </c>
      <c r="F14" s="62">
        <v>10</v>
      </c>
      <c r="G14" s="63">
        <v>4</v>
      </c>
      <c r="H14" s="64">
        <v>11</v>
      </c>
      <c r="I14" s="65">
        <v>6</v>
      </c>
      <c r="J14" s="62">
        <v>15</v>
      </c>
      <c r="K14" s="63">
        <v>8</v>
      </c>
      <c r="L14" s="64">
        <v>20</v>
      </c>
      <c r="M14" s="65">
        <v>6</v>
      </c>
      <c r="N14" s="62">
        <v>14</v>
      </c>
      <c r="O14" s="63">
        <v>8</v>
      </c>
      <c r="P14" s="64">
        <v>19</v>
      </c>
      <c r="Q14" s="65">
        <v>6</v>
      </c>
      <c r="R14" s="84"/>
      <c r="S14" s="66">
        <v>18</v>
      </c>
      <c r="T14" s="67" t="s">
        <v>24</v>
      </c>
      <c r="U14" s="68" t="s">
        <v>24</v>
      </c>
      <c r="V14" s="69" t="s">
        <v>24</v>
      </c>
      <c r="W14" s="65">
        <v>6</v>
      </c>
      <c r="X14" s="31"/>
    </row>
    <row r="15" spans="1:30" ht="12.75" customHeight="1" thickBot="1">
      <c r="A15" s="40" t="s">
        <v>24</v>
      </c>
      <c r="B15" s="88" t="s">
        <v>46</v>
      </c>
      <c r="C15" s="78"/>
      <c r="D15" s="78"/>
      <c r="E15" s="79"/>
      <c r="F15" s="80"/>
      <c r="G15" s="81"/>
      <c r="H15" s="82" t="s">
        <v>24</v>
      </c>
      <c r="I15" s="83" t="s">
        <v>24</v>
      </c>
      <c r="J15" s="80"/>
      <c r="K15" s="81"/>
      <c r="L15" s="82" t="s">
        <v>24</v>
      </c>
      <c r="M15" s="83" t="s">
        <v>24</v>
      </c>
      <c r="N15" s="80"/>
      <c r="O15" s="81"/>
      <c r="P15" s="82" t="s">
        <v>24</v>
      </c>
      <c r="Q15" s="83" t="s">
        <v>24</v>
      </c>
      <c r="R15" s="74"/>
      <c r="S15" s="77" t="s">
        <v>24</v>
      </c>
      <c r="T15" s="77" t="s">
        <v>24</v>
      </c>
      <c r="U15" s="77" t="s">
        <v>24</v>
      </c>
      <c r="V15" s="77" t="s">
        <v>24</v>
      </c>
      <c r="W15" s="83" t="s">
        <v>24</v>
      </c>
      <c r="X15" s="10"/>
    </row>
    <row r="16" spans="1:30" ht="12.75" customHeight="1">
      <c r="A16" s="40" t="s">
        <v>24</v>
      </c>
      <c r="B16" s="15">
        <v>11511303486</v>
      </c>
      <c r="C16" s="16" t="s">
        <v>42</v>
      </c>
      <c r="D16" s="17" t="s">
        <v>35</v>
      </c>
      <c r="E16" s="18">
        <v>3</v>
      </c>
      <c r="F16" s="19">
        <v>44</v>
      </c>
      <c r="G16" s="20">
        <v>25</v>
      </c>
      <c r="H16" s="21">
        <v>66</v>
      </c>
      <c r="I16" s="22">
        <v>1</v>
      </c>
      <c r="J16" s="19">
        <v>41</v>
      </c>
      <c r="K16" s="20">
        <v>22</v>
      </c>
      <c r="L16" s="21">
        <v>60</v>
      </c>
      <c r="M16" s="22">
        <v>1</v>
      </c>
      <c r="N16" s="19">
        <v>42</v>
      </c>
      <c r="O16" s="20">
        <v>25</v>
      </c>
      <c r="P16" s="21">
        <v>64</v>
      </c>
      <c r="Q16" s="22">
        <v>1</v>
      </c>
      <c r="R16" s="23"/>
      <c r="S16" s="85">
        <v>3</v>
      </c>
      <c r="T16" s="86" t="s">
        <v>24</v>
      </c>
      <c r="U16" s="86" t="s">
        <v>24</v>
      </c>
      <c r="V16" s="87" t="s">
        <v>24</v>
      </c>
      <c r="W16" s="22">
        <v>1</v>
      </c>
      <c r="X16" s="75"/>
      <c r="Y16" s="26"/>
      <c r="Z16" s="44"/>
      <c r="AA16" s="44"/>
      <c r="AB16" s="44"/>
      <c r="AC16" s="44"/>
      <c r="AD16" s="75"/>
    </row>
    <row r="17" spans="1:30" ht="12.75" customHeight="1">
      <c r="A17" s="40" t="s">
        <v>24</v>
      </c>
      <c r="B17" s="32">
        <v>11511303588</v>
      </c>
      <c r="C17" s="33" t="s">
        <v>44</v>
      </c>
      <c r="D17" s="34" t="s">
        <v>23</v>
      </c>
      <c r="E17" s="35">
        <v>5</v>
      </c>
      <c r="F17" s="36">
        <v>45</v>
      </c>
      <c r="G17" s="37">
        <v>25</v>
      </c>
      <c r="H17" s="38">
        <v>65</v>
      </c>
      <c r="I17" s="39">
        <v>2</v>
      </c>
      <c r="J17" s="36">
        <v>42</v>
      </c>
      <c r="K17" s="37">
        <v>22</v>
      </c>
      <c r="L17" s="38">
        <v>59</v>
      </c>
      <c r="M17" s="39">
        <v>2</v>
      </c>
      <c r="N17" s="36">
        <v>41</v>
      </c>
      <c r="O17" s="37">
        <v>21</v>
      </c>
      <c r="P17" s="38">
        <v>57</v>
      </c>
      <c r="Q17" s="39">
        <v>2</v>
      </c>
      <c r="R17" s="23"/>
      <c r="S17" s="24">
        <v>6</v>
      </c>
      <c r="T17" s="25" t="s">
        <v>24</v>
      </c>
      <c r="U17" s="25" t="s">
        <v>24</v>
      </c>
      <c r="V17" s="25" t="s">
        <v>24</v>
      </c>
      <c r="W17" s="39">
        <v>2</v>
      </c>
      <c r="X17" s="75"/>
      <c r="Y17" s="26"/>
      <c r="Z17" s="44"/>
      <c r="AA17" s="44"/>
      <c r="AB17" s="44"/>
      <c r="AC17" s="44"/>
      <c r="AD17" s="75"/>
    </row>
    <row r="18" spans="1:30" ht="12.75" customHeight="1">
      <c r="A18" s="40" t="s">
        <v>24</v>
      </c>
      <c r="B18" s="32">
        <v>11511000278</v>
      </c>
      <c r="C18" s="33" t="s">
        <v>41</v>
      </c>
      <c r="D18" s="34" t="s">
        <v>23</v>
      </c>
      <c r="E18" s="35">
        <v>1.5</v>
      </c>
      <c r="F18" s="36">
        <v>42</v>
      </c>
      <c r="G18" s="37">
        <v>24</v>
      </c>
      <c r="H18" s="38">
        <v>64.5</v>
      </c>
      <c r="I18" s="39">
        <v>3</v>
      </c>
      <c r="J18" s="36">
        <v>38</v>
      </c>
      <c r="K18" s="37">
        <v>17</v>
      </c>
      <c r="L18" s="38">
        <v>53.5</v>
      </c>
      <c r="M18" s="39">
        <v>3</v>
      </c>
      <c r="N18" s="36">
        <v>40</v>
      </c>
      <c r="O18" s="37">
        <v>17</v>
      </c>
      <c r="P18" s="38">
        <v>55.5</v>
      </c>
      <c r="Q18" s="39">
        <v>3</v>
      </c>
      <c r="R18" s="23"/>
      <c r="S18" s="24">
        <v>9</v>
      </c>
      <c r="T18" s="25" t="s">
        <v>24</v>
      </c>
      <c r="U18" s="25" t="s">
        <v>24</v>
      </c>
      <c r="V18" s="25" t="s">
        <v>24</v>
      </c>
      <c r="W18" s="39">
        <v>3</v>
      </c>
      <c r="X18" s="75"/>
      <c r="Y18" s="26"/>
      <c r="Z18" s="44"/>
      <c r="AA18" s="44"/>
      <c r="AB18" s="44"/>
      <c r="AC18" s="44"/>
      <c r="AD18" s="75"/>
    </row>
    <row r="19" spans="1:30" ht="12.75" customHeight="1">
      <c r="A19" s="40" t="s">
        <v>24</v>
      </c>
      <c r="B19" s="32">
        <v>11511202447</v>
      </c>
      <c r="C19" s="33" t="s">
        <v>43</v>
      </c>
      <c r="D19" s="34" t="s">
        <v>26</v>
      </c>
      <c r="E19" s="35">
        <v>3.5</v>
      </c>
      <c r="F19" s="36">
        <v>22</v>
      </c>
      <c r="G19" s="37">
        <v>9</v>
      </c>
      <c r="H19" s="38">
        <v>27.5</v>
      </c>
      <c r="I19" s="39">
        <v>4</v>
      </c>
      <c r="J19" s="36">
        <v>30</v>
      </c>
      <c r="K19" s="37">
        <v>20</v>
      </c>
      <c r="L19" s="38">
        <v>46.5</v>
      </c>
      <c r="M19" s="39">
        <v>4</v>
      </c>
      <c r="N19" s="36">
        <v>38</v>
      </c>
      <c r="O19" s="37">
        <v>20</v>
      </c>
      <c r="P19" s="38">
        <v>54.5</v>
      </c>
      <c r="Q19" s="39">
        <v>4</v>
      </c>
      <c r="R19" s="23"/>
      <c r="S19" s="24">
        <v>12</v>
      </c>
      <c r="T19" s="25" t="s">
        <v>24</v>
      </c>
      <c r="U19" s="25" t="s">
        <v>24</v>
      </c>
      <c r="V19" s="25" t="s">
        <v>24</v>
      </c>
      <c r="W19" s="39">
        <v>4</v>
      </c>
      <c r="X19" s="75"/>
      <c r="Y19" s="26"/>
      <c r="Z19" s="44"/>
      <c r="AA19" s="44"/>
      <c r="AB19" s="44"/>
      <c r="AC19" s="44"/>
      <c r="AD19" s="75"/>
    </row>
    <row r="20" spans="1:30" ht="12.75" customHeight="1">
      <c r="A20" s="40" t="s">
        <v>24</v>
      </c>
      <c r="B20" s="32" t="s">
        <v>36</v>
      </c>
      <c r="C20" s="33" t="s">
        <v>37</v>
      </c>
      <c r="D20" s="34" t="s">
        <v>38</v>
      </c>
      <c r="E20" s="35">
        <v>3</v>
      </c>
      <c r="F20" s="36">
        <v>9</v>
      </c>
      <c r="G20" s="37">
        <v>3</v>
      </c>
      <c r="H20" s="38">
        <v>9</v>
      </c>
      <c r="I20" s="39">
        <v>5</v>
      </c>
      <c r="J20" s="36">
        <v>10</v>
      </c>
      <c r="K20" s="37">
        <v>4</v>
      </c>
      <c r="L20" s="38">
        <v>11</v>
      </c>
      <c r="M20" s="39">
        <v>5</v>
      </c>
      <c r="N20" s="36">
        <v>14</v>
      </c>
      <c r="O20" s="37">
        <v>5</v>
      </c>
      <c r="P20" s="38">
        <v>16</v>
      </c>
      <c r="Q20" s="39">
        <v>5</v>
      </c>
      <c r="R20" s="23"/>
      <c r="S20" s="24">
        <v>15</v>
      </c>
      <c r="T20" s="25" t="s">
        <v>24</v>
      </c>
      <c r="U20" s="25" t="s">
        <v>24</v>
      </c>
      <c r="V20" s="25" t="s">
        <v>24</v>
      </c>
      <c r="W20" s="39">
        <v>5</v>
      </c>
      <c r="X20" s="75"/>
      <c r="Y20" s="26"/>
      <c r="Z20" s="44"/>
      <c r="AA20" s="44"/>
      <c r="AB20" s="44"/>
      <c r="AC20" s="44"/>
      <c r="AD20" s="75"/>
    </row>
    <row r="21" spans="1:30" ht="15.75" thickBot="1">
      <c r="A21" s="40" t="s">
        <v>24</v>
      </c>
      <c r="B21" s="46" t="s">
        <v>39</v>
      </c>
      <c r="C21" s="47" t="s">
        <v>40</v>
      </c>
      <c r="D21" s="48" t="s">
        <v>23</v>
      </c>
      <c r="E21" s="49">
        <v>2</v>
      </c>
      <c r="F21" s="50">
        <v>6</v>
      </c>
      <c r="G21" s="51">
        <v>2</v>
      </c>
      <c r="H21" s="52">
        <v>6</v>
      </c>
      <c r="I21" s="53">
        <v>6</v>
      </c>
      <c r="J21" s="50">
        <v>8</v>
      </c>
      <c r="K21" s="51">
        <v>3</v>
      </c>
      <c r="L21" s="52">
        <v>9</v>
      </c>
      <c r="M21" s="53">
        <v>6</v>
      </c>
      <c r="N21" s="50">
        <v>10</v>
      </c>
      <c r="O21" s="51">
        <v>5</v>
      </c>
      <c r="P21" s="52">
        <v>13</v>
      </c>
      <c r="Q21" s="53">
        <v>6</v>
      </c>
      <c r="R21" s="84"/>
      <c r="S21" s="54">
        <v>18</v>
      </c>
      <c r="T21" s="55" t="s">
        <v>24</v>
      </c>
      <c r="U21" s="55" t="s">
        <v>24</v>
      </c>
      <c r="V21" s="55" t="s">
        <v>24</v>
      </c>
      <c r="W21" s="53">
        <v>6</v>
      </c>
      <c r="X21" s="75"/>
      <c r="Y21" s="26"/>
      <c r="Z21" s="44"/>
      <c r="AA21" s="44"/>
      <c r="AB21" s="44"/>
      <c r="AC21" s="44"/>
      <c r="AD21" s="75"/>
    </row>
    <row r="22" spans="1:30">
      <c r="A22" s="40" t="s">
        <v>24</v>
      </c>
      <c r="B22" s="70"/>
      <c r="C22" s="44"/>
      <c r="D22" s="44"/>
      <c r="E22" s="71"/>
      <c r="F22" s="72"/>
      <c r="G22" s="73"/>
      <c r="H22" s="74" t="s">
        <v>24</v>
      </c>
      <c r="I22" s="75" t="s">
        <v>24</v>
      </c>
      <c r="J22" s="72"/>
      <c r="K22" s="73"/>
      <c r="L22" s="74" t="s">
        <v>24</v>
      </c>
      <c r="M22" s="75" t="s">
        <v>24</v>
      </c>
      <c r="N22" s="72"/>
      <c r="O22" s="73"/>
      <c r="P22" s="74" t="s">
        <v>24</v>
      </c>
      <c r="Q22" s="75" t="s">
        <v>24</v>
      </c>
      <c r="R22" s="74"/>
      <c r="S22" s="70" t="s">
        <v>24</v>
      </c>
      <c r="T22" s="70" t="s">
        <v>24</v>
      </c>
      <c r="U22" s="70" t="s">
        <v>24</v>
      </c>
      <c r="V22" s="70" t="s">
        <v>24</v>
      </c>
      <c r="W22" s="75" t="s">
        <v>24</v>
      </c>
      <c r="X22" s="31"/>
    </row>
    <row r="23" spans="1:30">
      <c r="A23" s="40" t="s">
        <v>24</v>
      </c>
      <c r="B23" s="70"/>
      <c r="C23" s="44"/>
      <c r="D23" s="44"/>
      <c r="E23" s="71"/>
      <c r="F23" s="72"/>
      <c r="G23" s="73"/>
      <c r="H23" s="74" t="s">
        <v>24</v>
      </c>
      <c r="I23" s="75" t="s">
        <v>24</v>
      </c>
      <c r="J23" s="72"/>
      <c r="K23" s="73"/>
      <c r="L23" s="74" t="s">
        <v>24</v>
      </c>
      <c r="M23" s="75" t="s">
        <v>24</v>
      </c>
      <c r="N23" s="72"/>
      <c r="O23" s="73"/>
      <c r="P23" s="74" t="s">
        <v>24</v>
      </c>
      <c r="Q23" s="75" t="s">
        <v>24</v>
      </c>
      <c r="R23" s="74"/>
      <c r="S23" s="70" t="s">
        <v>24</v>
      </c>
      <c r="T23" s="70" t="s">
        <v>24</v>
      </c>
      <c r="U23" s="70" t="s">
        <v>24</v>
      </c>
      <c r="V23" s="70" t="s">
        <v>24</v>
      </c>
      <c r="W23" s="75" t="s">
        <v>24</v>
      </c>
      <c r="X23" s="31"/>
    </row>
    <row r="24" spans="1:30">
      <c r="A24" s="40" t="s">
        <v>24</v>
      </c>
      <c r="B24" s="70"/>
      <c r="C24" s="44"/>
      <c r="D24" s="44"/>
      <c r="E24" s="71"/>
      <c r="F24" s="72"/>
      <c r="G24" s="73"/>
      <c r="H24" s="74" t="s">
        <v>24</v>
      </c>
      <c r="I24" s="75" t="s">
        <v>24</v>
      </c>
      <c r="J24" s="72"/>
      <c r="K24" s="73"/>
      <c r="L24" s="74" t="s">
        <v>24</v>
      </c>
      <c r="M24" s="75" t="s">
        <v>24</v>
      </c>
      <c r="N24" s="72"/>
      <c r="O24" s="73"/>
      <c r="P24" s="74" t="s">
        <v>24</v>
      </c>
      <c r="Q24" s="75" t="s">
        <v>24</v>
      </c>
      <c r="R24" s="74"/>
      <c r="S24" s="70" t="s">
        <v>24</v>
      </c>
      <c r="T24" s="70" t="s">
        <v>24</v>
      </c>
      <c r="U24" s="70" t="s">
        <v>24</v>
      </c>
      <c r="V24" s="70" t="s">
        <v>24</v>
      </c>
      <c r="W24" s="75" t="s">
        <v>24</v>
      </c>
      <c r="X24" s="31"/>
    </row>
    <row r="25" spans="1:30">
      <c r="A25" s="40" t="s">
        <v>24</v>
      </c>
      <c r="B25" s="70"/>
      <c r="C25" s="44"/>
      <c r="D25" s="44"/>
      <c r="E25" s="71"/>
      <c r="F25" s="72"/>
      <c r="G25" s="73"/>
      <c r="H25" s="74" t="s">
        <v>24</v>
      </c>
      <c r="I25" s="75" t="s">
        <v>24</v>
      </c>
      <c r="J25" s="72"/>
      <c r="K25" s="73"/>
      <c r="L25" s="74" t="s">
        <v>24</v>
      </c>
      <c r="M25" s="75" t="s">
        <v>24</v>
      </c>
      <c r="N25" s="72"/>
      <c r="O25" s="73"/>
      <c r="P25" s="74" t="s">
        <v>24</v>
      </c>
      <c r="Q25" s="75" t="s">
        <v>24</v>
      </c>
      <c r="R25" s="74"/>
      <c r="S25" s="70" t="s">
        <v>24</v>
      </c>
      <c r="T25" s="70" t="s">
        <v>24</v>
      </c>
      <c r="U25" s="70" t="s">
        <v>24</v>
      </c>
      <c r="V25" s="70" t="s">
        <v>24</v>
      </c>
      <c r="W25" s="75" t="s">
        <v>24</v>
      </c>
      <c r="X25" s="31"/>
    </row>
    <row r="26" spans="1:30">
      <c r="A26" s="40" t="s">
        <v>24</v>
      </c>
      <c r="B26" s="70"/>
      <c r="C26" s="44"/>
      <c r="D26" s="44"/>
      <c r="E26" s="71"/>
      <c r="F26" s="72"/>
      <c r="G26" s="73"/>
      <c r="H26" s="74" t="s">
        <v>24</v>
      </c>
      <c r="I26" s="75" t="s">
        <v>24</v>
      </c>
      <c r="J26" s="72"/>
      <c r="K26" s="73"/>
      <c r="L26" s="74" t="s">
        <v>24</v>
      </c>
      <c r="M26" s="75" t="s">
        <v>24</v>
      </c>
      <c r="N26" s="72"/>
      <c r="O26" s="73"/>
      <c r="P26" s="74" t="s">
        <v>24</v>
      </c>
      <c r="Q26" s="75" t="s">
        <v>24</v>
      </c>
      <c r="R26" s="74"/>
      <c r="S26" s="70" t="s">
        <v>24</v>
      </c>
      <c r="T26" s="70" t="s">
        <v>24</v>
      </c>
      <c r="U26" s="70" t="s">
        <v>24</v>
      </c>
      <c r="V26" s="70" t="s">
        <v>24</v>
      </c>
      <c r="W26" s="75" t="s">
        <v>24</v>
      </c>
      <c r="X26" s="31"/>
    </row>
    <row r="27" spans="1:30">
      <c r="A27" s="40" t="s">
        <v>24</v>
      </c>
      <c r="B27" s="70"/>
      <c r="C27" s="44"/>
      <c r="D27" s="44"/>
      <c r="E27" s="71"/>
      <c r="F27" s="72"/>
      <c r="G27" s="73"/>
      <c r="H27" s="74" t="s">
        <v>24</v>
      </c>
      <c r="I27" s="75" t="s">
        <v>24</v>
      </c>
      <c r="J27" s="72"/>
      <c r="K27" s="73"/>
      <c r="L27" s="74" t="s">
        <v>24</v>
      </c>
      <c r="M27" s="75" t="s">
        <v>24</v>
      </c>
      <c r="N27" s="72"/>
      <c r="O27" s="73"/>
      <c r="P27" s="74" t="s">
        <v>24</v>
      </c>
      <c r="Q27" s="75" t="s">
        <v>24</v>
      </c>
      <c r="R27" s="74"/>
      <c r="S27" s="70" t="s">
        <v>24</v>
      </c>
      <c r="T27" s="70" t="s">
        <v>24</v>
      </c>
      <c r="U27" s="70" t="s">
        <v>24</v>
      </c>
      <c r="V27" s="70" t="s">
        <v>24</v>
      </c>
      <c r="W27" s="75" t="s">
        <v>24</v>
      </c>
      <c r="X27" s="31"/>
    </row>
    <row r="28" spans="1:30">
      <c r="A28" s="40" t="s">
        <v>24</v>
      </c>
      <c r="B28" s="70"/>
      <c r="C28" s="44"/>
      <c r="D28" s="44"/>
      <c r="E28" s="71"/>
      <c r="F28" s="72"/>
      <c r="G28" s="73"/>
      <c r="H28" s="74" t="s">
        <v>24</v>
      </c>
      <c r="I28" s="75" t="s">
        <v>24</v>
      </c>
      <c r="J28" s="72"/>
      <c r="K28" s="73"/>
      <c r="L28" s="74" t="s">
        <v>24</v>
      </c>
      <c r="M28" s="75" t="s">
        <v>24</v>
      </c>
      <c r="N28" s="72"/>
      <c r="O28" s="73"/>
      <c r="P28" s="74" t="s">
        <v>24</v>
      </c>
      <c r="Q28" s="75" t="s">
        <v>24</v>
      </c>
      <c r="R28" s="74"/>
      <c r="S28" s="70" t="s">
        <v>24</v>
      </c>
      <c r="T28" s="70" t="s">
        <v>24</v>
      </c>
      <c r="U28" s="70" t="s">
        <v>24</v>
      </c>
      <c r="V28" s="70" t="s">
        <v>24</v>
      </c>
      <c r="W28" s="75" t="s">
        <v>24</v>
      </c>
      <c r="X28" s="31"/>
    </row>
    <row r="29" spans="1:30">
      <c r="A29" s="40" t="s">
        <v>24</v>
      </c>
      <c r="B29" s="70"/>
      <c r="C29" s="44"/>
      <c r="D29" s="44"/>
      <c r="E29" s="71"/>
      <c r="F29" s="72"/>
      <c r="G29" s="73"/>
      <c r="H29" s="74" t="s">
        <v>24</v>
      </c>
      <c r="I29" s="75" t="s">
        <v>24</v>
      </c>
      <c r="J29" s="72"/>
      <c r="K29" s="73"/>
      <c r="L29" s="74" t="s">
        <v>24</v>
      </c>
      <c r="M29" s="75" t="s">
        <v>24</v>
      </c>
      <c r="N29" s="72"/>
      <c r="O29" s="73"/>
      <c r="P29" s="74" t="s">
        <v>24</v>
      </c>
      <c r="Q29" s="75" t="s">
        <v>24</v>
      </c>
      <c r="R29" s="74"/>
      <c r="S29" s="70" t="s">
        <v>24</v>
      </c>
      <c r="T29" s="70" t="s">
        <v>24</v>
      </c>
      <c r="U29" s="70" t="s">
        <v>24</v>
      </c>
      <c r="V29" s="70" t="s">
        <v>24</v>
      </c>
      <c r="W29" s="75" t="s">
        <v>24</v>
      </c>
      <c r="X29" s="31"/>
    </row>
    <row r="30" spans="1:30">
      <c r="A30" s="40" t="s">
        <v>24</v>
      </c>
      <c r="B30" s="70"/>
      <c r="C30" s="44"/>
      <c r="D30" s="44"/>
      <c r="E30" s="71"/>
      <c r="F30" s="72"/>
      <c r="G30" s="73"/>
      <c r="H30" s="74" t="s">
        <v>24</v>
      </c>
      <c r="I30" s="75" t="s">
        <v>24</v>
      </c>
      <c r="J30" s="72"/>
      <c r="K30" s="73"/>
      <c r="L30" s="74" t="s">
        <v>24</v>
      </c>
      <c r="M30" s="75" t="s">
        <v>24</v>
      </c>
      <c r="N30" s="72"/>
      <c r="O30" s="73"/>
      <c r="P30" s="74" t="s">
        <v>24</v>
      </c>
      <c r="Q30" s="75" t="s">
        <v>24</v>
      </c>
      <c r="R30" s="74"/>
      <c r="S30" s="70" t="s">
        <v>24</v>
      </c>
      <c r="T30" s="70" t="s">
        <v>24</v>
      </c>
      <c r="U30" s="70" t="s">
        <v>24</v>
      </c>
      <c r="V30" s="70" t="s">
        <v>24</v>
      </c>
      <c r="W30" s="75" t="s">
        <v>24</v>
      </c>
      <c r="X30" s="31"/>
    </row>
    <row r="31" spans="1:30">
      <c r="A31" s="40" t="s">
        <v>24</v>
      </c>
      <c r="B31" s="70"/>
      <c r="C31" s="44"/>
      <c r="D31" s="44"/>
      <c r="E31" s="71"/>
      <c r="F31" s="72"/>
      <c r="G31" s="73"/>
      <c r="H31" s="74" t="s">
        <v>24</v>
      </c>
      <c r="I31" s="75" t="s">
        <v>24</v>
      </c>
      <c r="J31" s="72"/>
      <c r="K31" s="73"/>
      <c r="L31" s="74" t="s">
        <v>24</v>
      </c>
      <c r="M31" s="75" t="s">
        <v>24</v>
      </c>
      <c r="N31" s="72"/>
      <c r="O31" s="73"/>
      <c r="P31" s="74" t="s">
        <v>24</v>
      </c>
      <c r="Q31" s="75" t="s">
        <v>24</v>
      </c>
      <c r="R31" s="74"/>
      <c r="S31" s="70" t="s">
        <v>24</v>
      </c>
      <c r="T31" s="70" t="s">
        <v>24</v>
      </c>
      <c r="U31" s="70" t="s">
        <v>24</v>
      </c>
      <c r="V31" s="70" t="s">
        <v>24</v>
      </c>
      <c r="W31" s="75" t="s">
        <v>24</v>
      </c>
      <c r="X31" s="31"/>
    </row>
    <row r="32" spans="1:30">
      <c r="A32" s="40" t="s">
        <v>24</v>
      </c>
      <c r="B32" s="70"/>
      <c r="C32" s="44"/>
      <c r="D32" s="44"/>
      <c r="E32" s="71"/>
      <c r="F32" s="72"/>
      <c r="G32" s="73"/>
      <c r="H32" s="74" t="s">
        <v>24</v>
      </c>
      <c r="I32" s="75" t="s">
        <v>24</v>
      </c>
      <c r="J32" s="72"/>
      <c r="K32" s="73"/>
      <c r="L32" s="74" t="s">
        <v>24</v>
      </c>
      <c r="M32" s="75" t="s">
        <v>24</v>
      </c>
      <c r="N32" s="72"/>
      <c r="O32" s="73"/>
      <c r="P32" s="74" t="s">
        <v>24</v>
      </c>
      <c r="Q32" s="75" t="s">
        <v>24</v>
      </c>
      <c r="R32" s="74"/>
      <c r="S32" s="70" t="s">
        <v>24</v>
      </c>
      <c r="T32" s="70" t="s">
        <v>24</v>
      </c>
      <c r="U32" s="70" t="s">
        <v>24</v>
      </c>
      <c r="V32" s="70" t="s">
        <v>24</v>
      </c>
      <c r="W32" s="75" t="s">
        <v>24</v>
      </c>
      <c r="X32" s="31"/>
    </row>
    <row r="33" spans="1:24">
      <c r="A33" s="40" t="s">
        <v>24</v>
      </c>
      <c r="B33" s="70"/>
      <c r="C33" s="44"/>
      <c r="D33" s="44"/>
      <c r="E33" s="71"/>
      <c r="F33" s="72"/>
      <c r="G33" s="73"/>
      <c r="H33" s="74" t="s">
        <v>24</v>
      </c>
      <c r="I33" s="75" t="s">
        <v>24</v>
      </c>
      <c r="J33" s="72"/>
      <c r="K33" s="73"/>
      <c r="L33" s="74" t="s">
        <v>24</v>
      </c>
      <c r="M33" s="75" t="s">
        <v>24</v>
      </c>
      <c r="N33" s="72"/>
      <c r="O33" s="73"/>
      <c r="P33" s="74" t="s">
        <v>24</v>
      </c>
      <c r="Q33" s="75" t="s">
        <v>24</v>
      </c>
      <c r="R33" s="74"/>
      <c r="S33" s="70" t="s">
        <v>24</v>
      </c>
      <c r="T33" s="70" t="s">
        <v>24</v>
      </c>
      <c r="U33" s="70" t="s">
        <v>24</v>
      </c>
      <c r="V33" s="70" t="s">
        <v>24</v>
      </c>
      <c r="W33" s="75" t="s">
        <v>24</v>
      </c>
      <c r="X33" s="31"/>
    </row>
    <row r="34" spans="1:24">
      <c r="A34" s="40" t="s">
        <v>24</v>
      </c>
      <c r="B34" s="70"/>
      <c r="C34" s="44"/>
      <c r="D34" s="44"/>
      <c r="E34" s="71"/>
      <c r="F34" s="72"/>
      <c r="G34" s="73"/>
      <c r="H34" s="74" t="s">
        <v>24</v>
      </c>
      <c r="I34" s="75" t="s">
        <v>24</v>
      </c>
      <c r="J34" s="72"/>
      <c r="K34" s="73"/>
      <c r="L34" s="74" t="s">
        <v>24</v>
      </c>
      <c r="M34" s="75" t="s">
        <v>24</v>
      </c>
      <c r="N34" s="72"/>
      <c r="O34" s="73"/>
      <c r="P34" s="74" t="s">
        <v>24</v>
      </c>
      <c r="Q34" s="75" t="s">
        <v>24</v>
      </c>
      <c r="R34" s="74"/>
      <c r="S34" s="70" t="s">
        <v>24</v>
      </c>
      <c r="T34" s="70" t="s">
        <v>24</v>
      </c>
      <c r="U34" s="70" t="s">
        <v>24</v>
      </c>
      <c r="V34" s="70" t="s">
        <v>24</v>
      </c>
      <c r="W34" s="75" t="s">
        <v>24</v>
      </c>
      <c r="X34" s="31"/>
    </row>
    <row r="35" spans="1:24">
      <c r="A35" s="40" t="s">
        <v>24</v>
      </c>
      <c r="B35" s="70"/>
      <c r="C35" s="44"/>
      <c r="D35" s="44"/>
      <c r="E35" s="71"/>
      <c r="F35" s="72"/>
      <c r="G35" s="73"/>
      <c r="H35" s="74" t="s">
        <v>24</v>
      </c>
      <c r="I35" s="75" t="s">
        <v>24</v>
      </c>
      <c r="J35" s="72"/>
      <c r="K35" s="73"/>
      <c r="L35" s="74" t="s">
        <v>24</v>
      </c>
      <c r="M35" s="75" t="s">
        <v>24</v>
      </c>
      <c r="N35" s="72"/>
      <c r="O35" s="73"/>
      <c r="P35" s="74" t="s">
        <v>24</v>
      </c>
      <c r="Q35" s="75" t="s">
        <v>24</v>
      </c>
      <c r="R35" s="74"/>
      <c r="S35" s="70" t="s">
        <v>24</v>
      </c>
      <c r="T35" s="70" t="s">
        <v>24</v>
      </c>
      <c r="U35" s="70" t="s">
        <v>24</v>
      </c>
      <c r="V35" s="70" t="s">
        <v>24</v>
      </c>
      <c r="W35" s="75" t="s">
        <v>24</v>
      </c>
      <c r="X35" s="31"/>
    </row>
    <row r="36" spans="1:24">
      <c r="A36" s="40" t="s">
        <v>24</v>
      </c>
      <c r="B36" s="70"/>
      <c r="C36" s="44"/>
      <c r="D36" s="44"/>
      <c r="E36" s="71"/>
      <c r="F36" s="72"/>
      <c r="G36" s="73"/>
      <c r="H36" s="74" t="s">
        <v>24</v>
      </c>
      <c r="I36" s="75" t="s">
        <v>24</v>
      </c>
      <c r="J36" s="72"/>
      <c r="K36" s="73"/>
      <c r="L36" s="74" t="s">
        <v>24</v>
      </c>
      <c r="M36" s="75" t="s">
        <v>24</v>
      </c>
      <c r="N36" s="72"/>
      <c r="O36" s="73"/>
      <c r="P36" s="74" t="s">
        <v>24</v>
      </c>
      <c r="Q36" s="75" t="s">
        <v>24</v>
      </c>
      <c r="R36" s="74"/>
      <c r="S36" s="70" t="s">
        <v>24</v>
      </c>
      <c r="T36" s="70" t="s">
        <v>24</v>
      </c>
      <c r="U36" s="70" t="s">
        <v>24</v>
      </c>
      <c r="V36" s="70" t="s">
        <v>24</v>
      </c>
      <c r="W36" s="75" t="s">
        <v>24</v>
      </c>
      <c r="X36" s="31"/>
    </row>
    <row r="37" spans="1:24">
      <c r="A37" s="40" t="s">
        <v>24</v>
      </c>
      <c r="B37" s="70"/>
      <c r="C37" s="44"/>
      <c r="D37" s="44"/>
      <c r="E37" s="71"/>
      <c r="F37" s="72"/>
      <c r="G37" s="73"/>
      <c r="H37" s="74" t="s">
        <v>24</v>
      </c>
      <c r="I37" s="75" t="s">
        <v>24</v>
      </c>
      <c r="J37" s="72"/>
      <c r="K37" s="73"/>
      <c r="L37" s="74" t="s">
        <v>24</v>
      </c>
      <c r="M37" s="75" t="s">
        <v>24</v>
      </c>
      <c r="N37" s="72"/>
      <c r="O37" s="73"/>
      <c r="P37" s="74" t="s">
        <v>24</v>
      </c>
      <c r="Q37" s="75" t="s">
        <v>24</v>
      </c>
      <c r="R37" s="74"/>
      <c r="S37" s="70" t="s">
        <v>24</v>
      </c>
      <c r="T37" s="70" t="s">
        <v>24</v>
      </c>
      <c r="U37" s="70" t="s">
        <v>24</v>
      </c>
      <c r="V37" s="70" t="s">
        <v>24</v>
      </c>
      <c r="W37" s="75" t="s">
        <v>24</v>
      </c>
      <c r="X37" s="45"/>
    </row>
    <row r="38" spans="1:24">
      <c r="A38" s="40" t="s">
        <v>24</v>
      </c>
      <c r="B38" s="70"/>
      <c r="C38" s="44"/>
      <c r="D38" s="44"/>
      <c r="E38" s="71"/>
      <c r="F38" s="72"/>
      <c r="G38" s="73"/>
      <c r="H38" s="74" t="s">
        <v>24</v>
      </c>
      <c r="I38" s="75" t="s">
        <v>24</v>
      </c>
      <c r="J38" s="72"/>
      <c r="K38" s="73"/>
      <c r="L38" s="74" t="s">
        <v>24</v>
      </c>
      <c r="M38" s="75" t="s">
        <v>24</v>
      </c>
      <c r="N38" s="72"/>
      <c r="O38" s="73"/>
      <c r="P38" s="74" t="s">
        <v>24</v>
      </c>
      <c r="Q38" s="75" t="s">
        <v>24</v>
      </c>
      <c r="R38" s="74"/>
      <c r="S38" s="70" t="s">
        <v>24</v>
      </c>
      <c r="T38" s="70" t="s">
        <v>24</v>
      </c>
      <c r="U38" s="70" t="s">
        <v>24</v>
      </c>
      <c r="V38" s="70" t="s">
        <v>24</v>
      </c>
      <c r="W38" s="75" t="s">
        <v>24</v>
      </c>
    </row>
    <row r="39" spans="1:24">
      <c r="A39" s="40" t="s">
        <v>24</v>
      </c>
      <c r="B39" s="70"/>
      <c r="C39" s="44"/>
      <c r="D39" s="44"/>
      <c r="E39" s="71"/>
      <c r="F39" s="72"/>
      <c r="G39" s="73"/>
      <c r="H39" s="74" t="s">
        <v>24</v>
      </c>
      <c r="I39" s="75" t="s">
        <v>24</v>
      </c>
      <c r="J39" s="72"/>
      <c r="K39" s="73"/>
      <c r="L39" s="74" t="s">
        <v>24</v>
      </c>
      <c r="M39" s="75" t="s">
        <v>24</v>
      </c>
      <c r="N39" s="72"/>
      <c r="O39" s="73"/>
      <c r="P39" s="74" t="s">
        <v>24</v>
      </c>
      <c r="Q39" s="75" t="s">
        <v>24</v>
      </c>
      <c r="R39" s="74"/>
      <c r="S39" s="70" t="s">
        <v>24</v>
      </c>
      <c r="T39" s="70" t="s">
        <v>24</v>
      </c>
      <c r="U39" s="70" t="s">
        <v>24</v>
      </c>
      <c r="V39" s="70" t="s">
        <v>24</v>
      </c>
      <c r="W39" s="75" t="s">
        <v>24</v>
      </c>
    </row>
    <row r="40" spans="1:24">
      <c r="A40" s="40" t="s">
        <v>24</v>
      </c>
      <c r="B40" s="70"/>
      <c r="C40" s="44"/>
      <c r="D40" s="44"/>
      <c r="E40" s="71"/>
      <c r="F40" s="72"/>
      <c r="G40" s="73"/>
      <c r="H40" s="74" t="s">
        <v>24</v>
      </c>
      <c r="I40" s="75" t="s">
        <v>24</v>
      </c>
      <c r="J40" s="72"/>
      <c r="K40" s="73"/>
      <c r="L40" s="74" t="s">
        <v>24</v>
      </c>
      <c r="M40" s="75" t="s">
        <v>24</v>
      </c>
      <c r="N40" s="72"/>
      <c r="O40" s="73"/>
      <c r="P40" s="74" t="s">
        <v>24</v>
      </c>
      <c r="Q40" s="75" t="s">
        <v>24</v>
      </c>
      <c r="R40" s="74"/>
      <c r="S40" s="70" t="s">
        <v>24</v>
      </c>
      <c r="T40" s="70" t="s">
        <v>24</v>
      </c>
      <c r="U40" s="70" t="s">
        <v>24</v>
      </c>
      <c r="V40" s="70" t="s">
        <v>24</v>
      </c>
      <c r="W40" s="75" t="s">
        <v>24</v>
      </c>
    </row>
    <row r="41" spans="1:24">
      <c r="A41" s="40" t="s">
        <v>24</v>
      </c>
      <c r="B41" s="70"/>
      <c r="C41" s="44"/>
      <c r="D41" s="44"/>
      <c r="E41" s="71"/>
      <c r="F41" s="72"/>
      <c r="G41" s="73"/>
      <c r="H41" s="74" t="s">
        <v>24</v>
      </c>
      <c r="I41" s="75" t="s">
        <v>24</v>
      </c>
      <c r="J41" s="72"/>
      <c r="K41" s="73"/>
      <c r="L41" s="74" t="s">
        <v>24</v>
      </c>
      <c r="M41" s="75" t="s">
        <v>24</v>
      </c>
      <c r="N41" s="72"/>
      <c r="O41" s="73"/>
      <c r="P41" s="74" t="s">
        <v>24</v>
      </c>
      <c r="Q41" s="75" t="s">
        <v>24</v>
      </c>
      <c r="R41" s="74"/>
      <c r="S41" s="70" t="s">
        <v>24</v>
      </c>
      <c r="T41" s="70" t="s">
        <v>24</v>
      </c>
      <c r="U41" s="70" t="s">
        <v>24</v>
      </c>
      <c r="V41" s="70" t="s">
        <v>24</v>
      </c>
      <c r="W41" s="75" t="s">
        <v>24</v>
      </c>
    </row>
    <row r="42" spans="1:24">
      <c r="A42" s="40" t="s">
        <v>24</v>
      </c>
      <c r="B42" s="70"/>
      <c r="C42" s="44"/>
      <c r="D42" s="44"/>
      <c r="E42" s="71"/>
      <c r="F42" s="72"/>
      <c r="G42" s="73"/>
      <c r="H42" s="74" t="s">
        <v>24</v>
      </c>
      <c r="I42" s="75" t="s">
        <v>24</v>
      </c>
      <c r="J42" s="72"/>
      <c r="K42" s="73"/>
      <c r="L42" s="74" t="s">
        <v>24</v>
      </c>
      <c r="M42" s="75" t="s">
        <v>24</v>
      </c>
      <c r="N42" s="72"/>
      <c r="O42" s="73"/>
      <c r="P42" s="74" t="s">
        <v>24</v>
      </c>
      <c r="Q42" s="75" t="s">
        <v>24</v>
      </c>
      <c r="R42" s="74"/>
      <c r="S42" s="70" t="s">
        <v>24</v>
      </c>
      <c r="T42" s="70" t="s">
        <v>24</v>
      </c>
      <c r="U42" s="70" t="s">
        <v>24</v>
      </c>
      <c r="V42" s="70" t="s">
        <v>24</v>
      </c>
      <c r="W42" s="75" t="s">
        <v>24</v>
      </c>
    </row>
    <row r="43" spans="1:24">
      <c r="A43" s="40" t="s">
        <v>24</v>
      </c>
      <c r="B43" s="70"/>
      <c r="C43" s="44"/>
      <c r="D43" s="44"/>
      <c r="E43" s="71"/>
      <c r="F43" s="72"/>
      <c r="G43" s="73"/>
      <c r="H43" s="74" t="s">
        <v>24</v>
      </c>
      <c r="I43" s="75" t="s">
        <v>24</v>
      </c>
      <c r="J43" s="72"/>
      <c r="K43" s="73"/>
      <c r="L43" s="74" t="s">
        <v>24</v>
      </c>
      <c r="M43" s="75" t="s">
        <v>24</v>
      </c>
      <c r="N43" s="72"/>
      <c r="O43" s="73"/>
      <c r="P43" s="74" t="s">
        <v>24</v>
      </c>
      <c r="Q43" s="75" t="s">
        <v>24</v>
      </c>
      <c r="R43" s="74"/>
      <c r="S43" s="70" t="s">
        <v>24</v>
      </c>
      <c r="T43" s="70" t="s">
        <v>24</v>
      </c>
      <c r="U43" s="70" t="s">
        <v>24</v>
      </c>
      <c r="V43" s="70" t="s">
        <v>24</v>
      </c>
      <c r="W43" s="75" t="s">
        <v>24</v>
      </c>
    </row>
    <row r="44" spans="1:24">
      <c r="A44" s="40" t="s">
        <v>24</v>
      </c>
      <c r="B44" s="70"/>
      <c r="C44" s="44"/>
      <c r="D44" s="44"/>
      <c r="E44" s="71"/>
      <c r="F44" s="72"/>
      <c r="G44" s="73"/>
      <c r="H44" s="74" t="s">
        <v>24</v>
      </c>
      <c r="I44" s="75" t="s">
        <v>24</v>
      </c>
      <c r="J44" s="72"/>
      <c r="K44" s="73"/>
      <c r="L44" s="74" t="s">
        <v>24</v>
      </c>
      <c r="M44" s="75" t="s">
        <v>24</v>
      </c>
      <c r="N44" s="72"/>
      <c r="O44" s="73"/>
      <c r="P44" s="74" t="s">
        <v>24</v>
      </c>
      <c r="Q44" s="75" t="s">
        <v>24</v>
      </c>
      <c r="R44" s="74"/>
      <c r="S44" s="70" t="s">
        <v>24</v>
      </c>
      <c r="T44" s="70" t="s">
        <v>24</v>
      </c>
      <c r="U44" s="70" t="s">
        <v>24</v>
      </c>
      <c r="V44" s="70" t="s">
        <v>24</v>
      </c>
      <c r="W44" s="75" t="s">
        <v>24</v>
      </c>
    </row>
    <row r="45" spans="1:24">
      <c r="A45" s="40" t="s">
        <v>24</v>
      </c>
      <c r="B45" s="70"/>
      <c r="C45" s="44"/>
      <c r="D45" s="44"/>
      <c r="E45" s="71"/>
      <c r="F45" s="72"/>
      <c r="G45" s="73"/>
      <c r="H45" s="74" t="s">
        <v>24</v>
      </c>
      <c r="I45" s="75" t="s">
        <v>24</v>
      </c>
      <c r="J45" s="72"/>
      <c r="K45" s="73"/>
      <c r="L45" s="74" t="s">
        <v>24</v>
      </c>
      <c r="M45" s="75" t="s">
        <v>24</v>
      </c>
      <c r="N45" s="72"/>
      <c r="O45" s="73"/>
      <c r="P45" s="74" t="s">
        <v>24</v>
      </c>
      <c r="Q45" s="75" t="s">
        <v>24</v>
      </c>
      <c r="R45" s="74"/>
      <c r="S45" s="70" t="s">
        <v>24</v>
      </c>
      <c r="T45" s="70" t="s">
        <v>24</v>
      </c>
      <c r="U45" s="70" t="s">
        <v>24</v>
      </c>
      <c r="V45" s="70" t="s">
        <v>24</v>
      </c>
      <c r="W45" s="75" t="s">
        <v>24</v>
      </c>
    </row>
    <row r="46" spans="1:24">
      <c r="A46" s="40" t="s">
        <v>24</v>
      </c>
      <c r="B46" s="70"/>
      <c r="C46" s="44"/>
      <c r="D46" s="44"/>
      <c r="E46" s="71"/>
      <c r="F46" s="72"/>
      <c r="G46" s="73"/>
      <c r="H46" s="74" t="s">
        <v>24</v>
      </c>
      <c r="I46" s="75" t="s">
        <v>24</v>
      </c>
      <c r="J46" s="72"/>
      <c r="K46" s="73"/>
      <c r="L46" s="74" t="s">
        <v>24</v>
      </c>
      <c r="M46" s="75" t="s">
        <v>24</v>
      </c>
      <c r="N46" s="72"/>
      <c r="O46" s="73"/>
      <c r="P46" s="74" t="s">
        <v>24</v>
      </c>
      <c r="Q46" s="75" t="s">
        <v>24</v>
      </c>
      <c r="R46" s="74"/>
      <c r="S46" s="70" t="s">
        <v>24</v>
      </c>
      <c r="T46" s="70" t="s">
        <v>24</v>
      </c>
      <c r="U46" s="70" t="s">
        <v>24</v>
      </c>
      <c r="V46" s="70" t="s">
        <v>24</v>
      </c>
      <c r="W46" s="75" t="s">
        <v>24</v>
      </c>
    </row>
    <row r="47" spans="1:24">
      <c r="A47" s="40" t="s">
        <v>24</v>
      </c>
      <c r="B47" s="70"/>
      <c r="C47" s="44"/>
      <c r="D47" s="44"/>
      <c r="E47" s="71"/>
      <c r="F47" s="72"/>
      <c r="G47" s="73"/>
      <c r="H47" s="74" t="s">
        <v>24</v>
      </c>
      <c r="I47" s="75" t="s">
        <v>24</v>
      </c>
      <c r="J47" s="72"/>
      <c r="K47" s="73"/>
      <c r="L47" s="74" t="s">
        <v>24</v>
      </c>
      <c r="M47" s="75" t="s">
        <v>24</v>
      </c>
      <c r="N47" s="72"/>
      <c r="O47" s="73"/>
      <c r="P47" s="74" t="s">
        <v>24</v>
      </c>
      <c r="Q47" s="75" t="s">
        <v>24</v>
      </c>
      <c r="R47" s="74"/>
      <c r="S47" s="70" t="s">
        <v>24</v>
      </c>
      <c r="T47" s="70" t="s">
        <v>24</v>
      </c>
      <c r="U47" s="70" t="s">
        <v>24</v>
      </c>
      <c r="V47" s="70" t="s">
        <v>24</v>
      </c>
      <c r="W47" s="75" t="s">
        <v>24</v>
      </c>
    </row>
    <row r="48" spans="1:24">
      <c r="A48" s="40" t="s">
        <v>24</v>
      </c>
      <c r="B48" s="70"/>
      <c r="C48" s="44"/>
      <c r="D48" s="44"/>
      <c r="E48" s="71"/>
      <c r="F48" s="72"/>
      <c r="G48" s="73"/>
      <c r="H48" s="74" t="s">
        <v>24</v>
      </c>
      <c r="I48" s="75" t="s">
        <v>24</v>
      </c>
      <c r="J48" s="72"/>
      <c r="K48" s="73"/>
      <c r="L48" s="74" t="s">
        <v>24</v>
      </c>
      <c r="M48" s="75" t="s">
        <v>24</v>
      </c>
      <c r="N48" s="72"/>
      <c r="O48" s="73"/>
      <c r="P48" s="74" t="s">
        <v>24</v>
      </c>
      <c r="Q48" s="75" t="s">
        <v>24</v>
      </c>
      <c r="R48" s="74"/>
      <c r="S48" s="70" t="s">
        <v>24</v>
      </c>
      <c r="T48" s="70" t="s">
        <v>24</v>
      </c>
      <c r="U48" s="70" t="s">
        <v>24</v>
      </c>
      <c r="V48" s="70" t="s">
        <v>24</v>
      </c>
      <c r="W48" s="75" t="s">
        <v>24</v>
      </c>
    </row>
    <row r="49" spans="1:23">
      <c r="A49" s="40" t="s">
        <v>24</v>
      </c>
      <c r="B49" s="70"/>
      <c r="C49" s="44"/>
      <c r="D49" s="44"/>
      <c r="E49" s="71"/>
      <c r="F49" s="72"/>
      <c r="G49" s="73"/>
      <c r="H49" s="74" t="s">
        <v>24</v>
      </c>
      <c r="I49" s="75" t="s">
        <v>24</v>
      </c>
      <c r="J49" s="72"/>
      <c r="K49" s="73"/>
      <c r="L49" s="74" t="s">
        <v>24</v>
      </c>
      <c r="M49" s="75" t="s">
        <v>24</v>
      </c>
      <c r="N49" s="72"/>
      <c r="O49" s="73"/>
      <c r="P49" s="74" t="s">
        <v>24</v>
      </c>
      <c r="Q49" s="75" t="s">
        <v>24</v>
      </c>
      <c r="R49" s="74"/>
      <c r="S49" s="70" t="s">
        <v>24</v>
      </c>
      <c r="T49" s="70" t="s">
        <v>24</v>
      </c>
      <c r="U49" s="70" t="s">
        <v>24</v>
      </c>
      <c r="V49" s="70" t="s">
        <v>24</v>
      </c>
      <c r="W49" s="75" t="s">
        <v>24</v>
      </c>
    </row>
    <row r="50" spans="1:23">
      <c r="A50" s="40" t="s">
        <v>24</v>
      </c>
      <c r="B50" s="70"/>
      <c r="C50" s="44"/>
      <c r="D50" s="44"/>
      <c r="E50" s="71"/>
      <c r="F50" s="72"/>
      <c r="G50" s="73"/>
      <c r="H50" s="74" t="s">
        <v>24</v>
      </c>
      <c r="I50" s="75" t="s">
        <v>24</v>
      </c>
      <c r="J50" s="72"/>
      <c r="K50" s="73"/>
      <c r="L50" s="74" t="s">
        <v>24</v>
      </c>
      <c r="M50" s="75" t="s">
        <v>24</v>
      </c>
      <c r="N50" s="72"/>
      <c r="O50" s="73"/>
      <c r="P50" s="74" t="s">
        <v>24</v>
      </c>
      <c r="Q50" s="75" t="s">
        <v>24</v>
      </c>
      <c r="R50" s="74"/>
      <c r="S50" s="70" t="s">
        <v>24</v>
      </c>
      <c r="T50" s="70" t="s">
        <v>24</v>
      </c>
      <c r="U50" s="70" t="s">
        <v>24</v>
      </c>
      <c r="V50" s="70" t="s">
        <v>24</v>
      </c>
      <c r="W50" s="75" t="s">
        <v>24</v>
      </c>
    </row>
    <row r="51" spans="1:23">
      <c r="A51" s="40" t="s">
        <v>24</v>
      </c>
      <c r="B51" s="70"/>
      <c r="C51" s="44"/>
      <c r="D51" s="44"/>
      <c r="E51" s="71"/>
      <c r="F51" s="72"/>
      <c r="G51" s="73"/>
      <c r="H51" s="74" t="s">
        <v>24</v>
      </c>
      <c r="I51" s="75" t="s">
        <v>24</v>
      </c>
      <c r="J51" s="72"/>
      <c r="K51" s="73"/>
      <c r="L51" s="74" t="s">
        <v>24</v>
      </c>
      <c r="M51" s="75" t="s">
        <v>24</v>
      </c>
      <c r="N51" s="72"/>
      <c r="O51" s="73"/>
      <c r="P51" s="74" t="s">
        <v>24</v>
      </c>
      <c r="Q51" s="75" t="s">
        <v>24</v>
      </c>
      <c r="R51" s="74"/>
      <c r="S51" s="70" t="s">
        <v>24</v>
      </c>
      <c r="T51" s="70" t="s">
        <v>24</v>
      </c>
      <c r="U51" s="70" t="s">
        <v>24</v>
      </c>
      <c r="V51" s="70" t="s">
        <v>24</v>
      </c>
      <c r="W51" s="75" t="s">
        <v>24</v>
      </c>
    </row>
    <row r="52" spans="1:23">
      <c r="A52" s="40" t="s">
        <v>24</v>
      </c>
      <c r="B52" s="70"/>
      <c r="C52" s="44"/>
      <c r="D52" s="44"/>
      <c r="E52" s="71"/>
      <c r="F52" s="72"/>
      <c r="G52" s="73"/>
      <c r="H52" s="74" t="s">
        <v>24</v>
      </c>
      <c r="I52" s="75" t="s">
        <v>24</v>
      </c>
      <c r="J52" s="72"/>
      <c r="K52" s="73"/>
      <c r="L52" s="74" t="s">
        <v>24</v>
      </c>
      <c r="M52" s="75" t="s">
        <v>24</v>
      </c>
      <c r="N52" s="72"/>
      <c r="O52" s="73"/>
      <c r="P52" s="74" t="s">
        <v>24</v>
      </c>
      <c r="Q52" s="75" t="s">
        <v>24</v>
      </c>
      <c r="R52" s="74"/>
      <c r="S52" s="70" t="s">
        <v>24</v>
      </c>
      <c r="T52" s="70" t="s">
        <v>24</v>
      </c>
      <c r="U52" s="70" t="s">
        <v>24</v>
      </c>
      <c r="V52" s="70" t="s">
        <v>24</v>
      </c>
      <c r="W52" s="75" t="s">
        <v>24</v>
      </c>
    </row>
    <row r="53" spans="1:23">
      <c r="A53" s="40" t="s">
        <v>24</v>
      </c>
      <c r="B53" s="70"/>
      <c r="C53" s="44"/>
      <c r="D53" s="44"/>
      <c r="E53" s="71"/>
      <c r="F53" s="72"/>
      <c r="G53" s="73"/>
      <c r="H53" s="74" t="s">
        <v>24</v>
      </c>
      <c r="I53" s="75" t="s">
        <v>24</v>
      </c>
      <c r="J53" s="72"/>
      <c r="K53" s="73"/>
      <c r="L53" s="74" t="s">
        <v>24</v>
      </c>
      <c r="M53" s="75" t="s">
        <v>24</v>
      </c>
      <c r="N53" s="72"/>
      <c r="O53" s="73"/>
      <c r="P53" s="74" t="s">
        <v>24</v>
      </c>
      <c r="Q53" s="75" t="s">
        <v>24</v>
      </c>
      <c r="R53" s="74"/>
      <c r="S53" s="70" t="s">
        <v>24</v>
      </c>
      <c r="T53" s="70" t="s">
        <v>24</v>
      </c>
      <c r="U53" s="70" t="s">
        <v>24</v>
      </c>
      <c r="V53" s="70" t="s">
        <v>24</v>
      </c>
      <c r="W53" s="75" t="s">
        <v>24</v>
      </c>
    </row>
    <row r="54" spans="1:23">
      <c r="A54" s="40" t="s">
        <v>24</v>
      </c>
      <c r="B54" s="70"/>
      <c r="C54" s="44"/>
      <c r="D54" s="44"/>
      <c r="E54" s="71"/>
      <c r="F54" s="72"/>
      <c r="G54" s="73"/>
      <c r="H54" s="74" t="s">
        <v>24</v>
      </c>
      <c r="I54" s="75" t="s">
        <v>24</v>
      </c>
      <c r="J54" s="72"/>
      <c r="K54" s="73"/>
      <c r="L54" s="74" t="s">
        <v>24</v>
      </c>
      <c r="M54" s="75" t="s">
        <v>24</v>
      </c>
      <c r="N54" s="72"/>
      <c r="O54" s="73"/>
      <c r="P54" s="74" t="s">
        <v>24</v>
      </c>
      <c r="Q54" s="75" t="s">
        <v>24</v>
      </c>
      <c r="R54" s="74"/>
      <c r="S54" s="70" t="s">
        <v>24</v>
      </c>
      <c r="T54" s="70" t="s">
        <v>24</v>
      </c>
      <c r="U54" s="70" t="s">
        <v>24</v>
      </c>
      <c r="V54" s="70" t="s">
        <v>24</v>
      </c>
      <c r="W54" s="75" t="s">
        <v>24</v>
      </c>
    </row>
    <row r="55" spans="1:23">
      <c r="A55" s="40" t="s">
        <v>24</v>
      </c>
      <c r="B55" s="70"/>
      <c r="C55" s="44"/>
      <c r="D55" s="44"/>
      <c r="E55" s="71"/>
      <c r="F55" s="72"/>
      <c r="G55" s="73"/>
      <c r="H55" s="74" t="s">
        <v>24</v>
      </c>
      <c r="I55" s="75" t="s">
        <v>24</v>
      </c>
      <c r="J55" s="72"/>
      <c r="K55" s="73"/>
      <c r="L55" s="74" t="s">
        <v>24</v>
      </c>
      <c r="M55" s="75" t="s">
        <v>24</v>
      </c>
      <c r="N55" s="72"/>
      <c r="O55" s="73"/>
      <c r="P55" s="74" t="s">
        <v>24</v>
      </c>
      <c r="Q55" s="75" t="s">
        <v>24</v>
      </c>
      <c r="R55" s="74"/>
      <c r="S55" s="70" t="s">
        <v>24</v>
      </c>
      <c r="T55" s="70" t="s">
        <v>24</v>
      </c>
      <c r="U55" s="70" t="s">
        <v>24</v>
      </c>
      <c r="V55" s="70" t="s">
        <v>24</v>
      </c>
      <c r="W55" s="75" t="s">
        <v>24</v>
      </c>
    </row>
    <row r="56" spans="1:23">
      <c r="A56" s="40" t="s">
        <v>24</v>
      </c>
      <c r="B56" s="70"/>
      <c r="C56" s="44"/>
      <c r="D56" s="44"/>
      <c r="E56" s="71"/>
      <c r="F56" s="72"/>
      <c r="G56" s="73"/>
      <c r="H56" s="74" t="s">
        <v>24</v>
      </c>
      <c r="I56" s="75" t="s">
        <v>24</v>
      </c>
      <c r="J56" s="72"/>
      <c r="K56" s="73"/>
      <c r="L56" s="74" t="s">
        <v>24</v>
      </c>
      <c r="M56" s="75" t="s">
        <v>24</v>
      </c>
      <c r="N56" s="72"/>
      <c r="O56" s="73"/>
      <c r="P56" s="74" t="s">
        <v>24</v>
      </c>
      <c r="Q56" s="75" t="s">
        <v>24</v>
      </c>
      <c r="R56" s="74"/>
      <c r="S56" s="70" t="s">
        <v>24</v>
      </c>
      <c r="T56" s="70" t="s">
        <v>24</v>
      </c>
      <c r="U56" s="70" t="s">
        <v>24</v>
      </c>
      <c r="V56" s="70" t="s">
        <v>24</v>
      </c>
      <c r="W56" s="75" t="s">
        <v>24</v>
      </c>
    </row>
    <row r="57" spans="1:23">
      <c r="A57" s="40" t="s">
        <v>24</v>
      </c>
      <c r="B57" s="70"/>
      <c r="C57" s="44"/>
      <c r="D57" s="44"/>
      <c r="E57" s="71"/>
      <c r="F57" s="72"/>
      <c r="G57" s="73"/>
      <c r="H57" s="74" t="s">
        <v>24</v>
      </c>
      <c r="I57" s="75" t="s">
        <v>24</v>
      </c>
      <c r="J57" s="72"/>
      <c r="K57" s="73"/>
      <c r="L57" s="74" t="s">
        <v>24</v>
      </c>
      <c r="M57" s="75" t="s">
        <v>24</v>
      </c>
      <c r="N57" s="72"/>
      <c r="O57" s="73"/>
      <c r="P57" s="74" t="s">
        <v>24</v>
      </c>
      <c r="Q57" s="75" t="s">
        <v>24</v>
      </c>
      <c r="R57" s="74"/>
      <c r="S57" s="70" t="s">
        <v>24</v>
      </c>
      <c r="T57" s="70" t="s">
        <v>24</v>
      </c>
      <c r="U57" s="70" t="s">
        <v>24</v>
      </c>
      <c r="V57" s="70" t="s">
        <v>24</v>
      </c>
      <c r="W57" s="75" t="s">
        <v>24</v>
      </c>
    </row>
    <row r="58" spans="1:23" ht="15.75" thickBot="1">
      <c r="A58" s="56" t="s">
        <v>24</v>
      </c>
      <c r="B58" s="70"/>
      <c r="C58" s="44"/>
      <c r="D58" s="44"/>
      <c r="E58" s="71"/>
      <c r="F58" s="72"/>
      <c r="G58" s="73"/>
      <c r="H58" s="74" t="s">
        <v>24</v>
      </c>
      <c r="I58" s="75" t="s">
        <v>24</v>
      </c>
      <c r="J58" s="72"/>
      <c r="K58" s="73"/>
      <c r="L58" s="74" t="s">
        <v>24</v>
      </c>
      <c r="M58" s="75" t="s">
        <v>24</v>
      </c>
      <c r="N58" s="72"/>
      <c r="O58" s="73"/>
      <c r="P58" s="74" t="s">
        <v>24</v>
      </c>
      <c r="Q58" s="75" t="s">
        <v>24</v>
      </c>
      <c r="R58" s="74"/>
      <c r="S58" s="70" t="s">
        <v>24</v>
      </c>
      <c r="T58" s="70" t="s">
        <v>24</v>
      </c>
      <c r="U58" s="70" t="s">
        <v>24</v>
      </c>
      <c r="V58" s="70" t="s">
        <v>24</v>
      </c>
      <c r="W58" s="75" t="s">
        <v>24</v>
      </c>
    </row>
    <row r="59" spans="1:23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</row>
    <row r="60" spans="1:23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</row>
    <row r="61" spans="1:23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</row>
  </sheetData>
  <sortState ref="A16:AE21">
    <sortCondition ref="W16:W21"/>
  </sortState>
  <mergeCells count="19">
    <mergeCell ref="B1:B2"/>
    <mergeCell ref="C1:F2"/>
    <mergeCell ref="B3:D3"/>
    <mergeCell ref="B4:D4"/>
    <mergeCell ref="S5:W5"/>
    <mergeCell ref="A7:A8"/>
    <mergeCell ref="B7:B8"/>
    <mergeCell ref="C7:C8"/>
    <mergeCell ref="D7:D8"/>
    <mergeCell ref="E7:E8"/>
    <mergeCell ref="W7:W8"/>
    <mergeCell ref="I1:M1"/>
    <mergeCell ref="S7:S8"/>
    <mergeCell ref="T7:T8"/>
    <mergeCell ref="U7:U8"/>
    <mergeCell ref="V7:V8"/>
    <mergeCell ref="J7:M7"/>
    <mergeCell ref="N7:Q7"/>
    <mergeCell ref="F7:I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76"/>
  <sheetViews>
    <sheetView workbookViewId="0">
      <selection activeCell="J4" sqref="J4"/>
    </sheetView>
  </sheetViews>
  <sheetFormatPr defaultRowHeight="15"/>
  <cols>
    <col min="1" max="1" width="4.140625" customWidth="1"/>
    <col min="2" max="2" width="12.5703125" customWidth="1"/>
    <col min="3" max="3" width="25.7109375" bestFit="1" customWidth="1"/>
    <col min="4" max="4" width="15.28515625" bestFit="1" customWidth="1"/>
    <col min="5" max="6" width="6.42578125" customWidth="1"/>
    <col min="7" max="7" width="5" customWidth="1"/>
    <col min="8" max="9" width="6.42578125" customWidth="1"/>
    <col min="10" max="10" width="5" customWidth="1"/>
    <col min="11" max="13" width="6.42578125" customWidth="1"/>
    <col min="15" max="15" width="6.5703125" style="146" customWidth="1"/>
    <col min="16" max="16" width="0" style="146" hidden="1" customWidth="1"/>
    <col min="17" max="17" width="25.7109375" bestFit="1" customWidth="1"/>
    <col min="18" max="18" width="15.28515625" bestFit="1" customWidth="1"/>
    <col min="19" max="19" width="11.7109375"/>
    <col min="20" max="20" width="6.42578125" customWidth="1"/>
    <col min="21" max="21" width="5" customWidth="1"/>
    <col min="22" max="23" width="6.42578125" customWidth="1"/>
    <col min="24" max="24" width="5" customWidth="1"/>
    <col min="25" max="26" width="6.42578125" customWidth="1"/>
    <col min="27" max="27" width="5" style="199" customWidth="1"/>
    <col min="28" max="29" width="6.42578125" customWidth="1"/>
    <col min="30" max="30" width="11.7109375"/>
    <col min="31" max="31" width="6.140625" customWidth="1"/>
    <col min="32" max="32" width="12" bestFit="1" customWidth="1"/>
    <col min="33" max="33" width="25.7109375" bestFit="1" customWidth="1"/>
    <col min="34" max="34" width="15.28515625" bestFit="1" customWidth="1"/>
    <col min="35" max="35" width="8.7109375" customWidth="1"/>
    <col min="36" max="37" width="11.7109375"/>
    <col min="38" max="43" width="4.28515625" style="90" hidden="1" customWidth="1"/>
  </cols>
  <sheetData>
    <row r="1" spans="1:43" ht="12.75" customHeight="1">
      <c r="A1" s="286">
        <v>41489</v>
      </c>
      <c r="B1" s="299"/>
      <c r="C1" s="288" t="s">
        <v>0</v>
      </c>
      <c r="D1" s="301"/>
      <c r="E1" s="301"/>
      <c r="F1" s="302"/>
      <c r="G1" s="90"/>
      <c r="H1" s="269" t="s">
        <v>47</v>
      </c>
      <c r="I1" s="270"/>
      <c r="J1" s="270"/>
      <c r="K1" s="270"/>
      <c r="L1" s="270"/>
      <c r="M1" s="271"/>
      <c r="O1" s="130" t="s">
        <v>66</v>
      </c>
      <c r="P1" s="130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2"/>
      <c r="AB1" s="131"/>
      <c r="AC1" s="131"/>
      <c r="AD1" s="131"/>
      <c r="AE1" s="131"/>
      <c r="AF1" s="131"/>
      <c r="AG1" s="131"/>
      <c r="AH1" s="131"/>
    </row>
    <row r="2" spans="1:43" ht="12.75" customHeight="1" thickBot="1">
      <c r="A2" s="287"/>
      <c r="B2" s="300"/>
      <c r="C2" s="303"/>
      <c r="D2" s="303"/>
      <c r="E2" s="303"/>
      <c r="F2" s="304"/>
      <c r="G2" s="8"/>
      <c r="H2" s="91" t="s">
        <v>48</v>
      </c>
      <c r="I2" s="92"/>
      <c r="J2" s="93" t="s">
        <v>49</v>
      </c>
      <c r="K2" s="93"/>
      <c r="L2" s="93"/>
      <c r="M2" s="94"/>
      <c r="O2" s="133"/>
      <c r="P2" s="133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5"/>
      <c r="AB2" s="134"/>
      <c r="AC2" s="134"/>
      <c r="AD2" s="134"/>
      <c r="AE2" s="134"/>
      <c r="AF2" s="134"/>
      <c r="AG2" s="134"/>
      <c r="AH2" s="134"/>
      <c r="AI2" s="134"/>
      <c r="AJ2" s="136"/>
      <c r="AK2" s="136"/>
      <c r="AL2" s="137"/>
      <c r="AM2" s="137"/>
      <c r="AN2" s="137"/>
      <c r="AO2" s="137"/>
      <c r="AP2" s="137"/>
      <c r="AQ2" s="137"/>
    </row>
    <row r="3" spans="1:43" ht="12.75" customHeight="1" thickBot="1">
      <c r="A3" s="292" t="s">
        <v>50</v>
      </c>
      <c r="B3" s="305"/>
      <c r="C3" s="305"/>
      <c r="D3" s="306"/>
      <c r="E3" s="2" t="s">
        <v>2</v>
      </c>
      <c r="F3" s="3" t="s">
        <v>3</v>
      </c>
      <c r="H3" s="91" t="s">
        <v>51</v>
      </c>
      <c r="I3" s="92"/>
      <c r="J3" s="93" t="s">
        <v>52</v>
      </c>
      <c r="K3" s="93"/>
      <c r="L3" s="93"/>
      <c r="M3" s="94"/>
      <c r="O3" s="138" t="s">
        <v>67</v>
      </c>
      <c r="P3" s="139"/>
      <c r="Q3" s="139"/>
      <c r="R3" s="139"/>
      <c r="T3" s="140" t="s">
        <v>68</v>
      </c>
      <c r="U3" s="141"/>
      <c r="V3" s="142">
        <v>1</v>
      </c>
      <c r="W3" s="142"/>
      <c r="X3" s="142"/>
      <c r="Y3" s="142">
        <v>2</v>
      </c>
      <c r="Z3" s="142"/>
      <c r="AA3" s="143"/>
      <c r="AE3" s="144"/>
      <c r="AF3" s="144"/>
      <c r="AG3" s="144"/>
      <c r="AH3" s="144"/>
      <c r="AL3" s="145">
        <v>2</v>
      </c>
    </row>
    <row r="4" spans="1:43" ht="12.75" customHeight="1" thickBot="1">
      <c r="A4" s="95"/>
      <c r="B4" s="96"/>
      <c r="C4" s="97" t="s">
        <v>4</v>
      </c>
      <c r="D4" s="98"/>
      <c r="E4" s="5"/>
      <c r="F4" s="6">
        <v>75</v>
      </c>
      <c r="H4" s="99" t="s">
        <v>53</v>
      </c>
      <c r="I4" s="100"/>
      <c r="J4" s="101" t="s">
        <v>109</v>
      </c>
      <c r="K4" s="101"/>
      <c r="L4" s="101"/>
      <c r="M4" s="102"/>
      <c r="Q4" s="146"/>
      <c r="R4" s="90"/>
      <c r="T4" s="147" t="s">
        <v>69</v>
      </c>
      <c r="U4" s="148">
        <v>1</v>
      </c>
      <c r="V4" s="149">
        <v>2</v>
      </c>
      <c r="W4" s="150">
        <v>3</v>
      </c>
      <c r="X4" s="151">
        <v>4</v>
      </c>
      <c r="Y4" s="152">
        <v>5</v>
      </c>
      <c r="Z4" s="153">
        <v>6</v>
      </c>
      <c r="AA4" s="154">
        <v>7</v>
      </c>
      <c r="AL4" s="155">
        <v>5</v>
      </c>
    </row>
    <row r="5" spans="1:43" ht="12.75" customHeight="1" thickBot="1">
      <c r="B5" s="213" t="s">
        <v>45</v>
      </c>
      <c r="C5" s="90"/>
      <c r="D5" s="90"/>
      <c r="E5" s="90"/>
      <c r="F5" s="90"/>
      <c r="I5" s="90"/>
      <c r="O5" s="144"/>
      <c r="P5" s="144"/>
      <c r="Q5" s="144"/>
      <c r="R5" s="144"/>
      <c r="T5" s="44"/>
      <c r="U5" s="44"/>
      <c r="V5" s="44"/>
      <c r="W5" s="44"/>
      <c r="X5" s="44"/>
      <c r="Y5" s="44"/>
      <c r="Z5" s="44"/>
      <c r="AA5" s="156"/>
      <c r="AB5" s="44"/>
      <c r="AE5" s="138" t="s">
        <v>70</v>
      </c>
      <c r="AF5" s="138"/>
      <c r="AG5" s="138"/>
      <c r="AH5" s="138"/>
    </row>
    <row r="6" spans="1:43" ht="12.75" customHeight="1" thickBot="1">
      <c r="A6" s="103" t="s">
        <v>54</v>
      </c>
      <c r="B6" s="104" t="s">
        <v>6</v>
      </c>
      <c r="C6" s="105" t="s">
        <v>7</v>
      </c>
      <c r="D6" s="105" t="s">
        <v>8</v>
      </c>
      <c r="E6" s="106" t="s">
        <v>55</v>
      </c>
      <c r="F6" s="105" t="s">
        <v>56</v>
      </c>
      <c r="G6" s="105" t="s">
        <v>57</v>
      </c>
      <c r="H6" s="106" t="s">
        <v>58</v>
      </c>
      <c r="I6" s="105" t="s">
        <v>59</v>
      </c>
      <c r="J6" s="105" t="s">
        <v>57</v>
      </c>
      <c r="K6" s="106" t="s">
        <v>60</v>
      </c>
      <c r="L6" s="107" t="s">
        <v>61</v>
      </c>
      <c r="M6" s="108" t="s">
        <v>62</v>
      </c>
      <c r="T6" s="157"/>
      <c r="U6" s="57"/>
      <c r="V6" s="158"/>
      <c r="W6" s="157"/>
      <c r="X6" s="57" t="s">
        <v>71</v>
      </c>
      <c r="Y6" s="157"/>
      <c r="Z6" s="157"/>
      <c r="AA6" s="57"/>
      <c r="AB6" s="157"/>
    </row>
    <row r="7" spans="1:43" ht="12.75" customHeight="1" thickBot="1">
      <c r="A7" s="109">
        <v>1</v>
      </c>
      <c r="B7" s="110">
        <v>21511202452</v>
      </c>
      <c r="C7" s="111" t="s">
        <v>63</v>
      </c>
      <c r="D7" s="112" t="s">
        <v>31</v>
      </c>
      <c r="E7" s="113">
        <v>16</v>
      </c>
      <c r="F7" s="112">
        <v>6.1</v>
      </c>
      <c r="G7" s="112">
        <v>1</v>
      </c>
      <c r="H7" s="114">
        <v>6.3</v>
      </c>
      <c r="I7" s="76">
        <v>5.5579999999999998</v>
      </c>
      <c r="J7" s="112">
        <v>4</v>
      </c>
      <c r="K7" s="114">
        <v>6.3579999999999997</v>
      </c>
      <c r="L7" s="115">
        <v>6.3</v>
      </c>
      <c r="M7" s="116">
        <v>6.3579999999999997</v>
      </c>
      <c r="O7" s="159" t="s">
        <v>72</v>
      </c>
      <c r="P7" s="160"/>
      <c r="Q7" s="146"/>
      <c r="R7" s="90"/>
      <c r="T7" s="161" t="s">
        <v>73</v>
      </c>
      <c r="U7" s="162" t="s">
        <v>57</v>
      </c>
      <c r="V7" s="163" t="s">
        <v>74</v>
      </c>
      <c r="W7" s="163" t="s">
        <v>75</v>
      </c>
      <c r="X7" s="162" t="s">
        <v>57</v>
      </c>
      <c r="Y7" s="163" t="s">
        <v>76</v>
      </c>
      <c r="Z7" s="163" t="s">
        <v>77</v>
      </c>
      <c r="AA7" s="162" t="s">
        <v>57</v>
      </c>
      <c r="AB7" s="164" t="s">
        <v>78</v>
      </c>
      <c r="AC7" s="165" t="s">
        <v>79</v>
      </c>
      <c r="AL7" s="166">
        <v>0</v>
      </c>
      <c r="AM7" s="167">
        <v>1</v>
      </c>
      <c r="AN7" s="168">
        <v>0</v>
      </c>
    </row>
    <row r="8" spans="1:43" ht="12.75" customHeight="1">
      <c r="A8" s="109">
        <v>2</v>
      </c>
      <c r="B8" s="118" t="s">
        <v>65</v>
      </c>
      <c r="C8" s="117" t="s">
        <v>64</v>
      </c>
      <c r="D8" s="76" t="s">
        <v>23</v>
      </c>
      <c r="E8" s="113">
        <v>1000</v>
      </c>
      <c r="F8" s="76">
        <v>6.1239999999999997</v>
      </c>
      <c r="G8" s="112">
        <v>1</v>
      </c>
      <c r="H8" s="114">
        <v>6.3239999999999998</v>
      </c>
      <c r="I8" s="76">
        <v>6.1580000000000004</v>
      </c>
      <c r="J8" s="112">
        <v>3</v>
      </c>
      <c r="K8" s="114">
        <v>6.7580000000000009</v>
      </c>
      <c r="L8" s="115">
        <v>6.3239999999999998</v>
      </c>
      <c r="M8" s="116">
        <v>6.7580000000000009</v>
      </c>
      <c r="O8" s="169">
        <v>1</v>
      </c>
      <c r="P8" s="170">
        <v>21511202452</v>
      </c>
      <c r="Q8" s="170" t="s">
        <v>63</v>
      </c>
      <c r="R8" s="171" t="s">
        <v>31</v>
      </c>
      <c r="S8" s="172"/>
      <c r="T8" s="173">
        <v>100</v>
      </c>
      <c r="U8" s="70"/>
      <c r="V8" s="173">
        <v>100</v>
      </c>
      <c r="W8" s="173">
        <v>6.7110000000000003</v>
      </c>
      <c r="X8" s="70"/>
      <c r="Y8" s="173">
        <v>6.7110000000000003</v>
      </c>
      <c r="Z8" s="173">
        <v>6.8250000000000002</v>
      </c>
      <c r="AA8" s="70">
        <v>2</v>
      </c>
      <c r="AB8" s="173">
        <v>7.2250000000000005</v>
      </c>
      <c r="AC8" s="174">
        <v>2</v>
      </c>
      <c r="AG8" s="146"/>
      <c r="AH8" s="90"/>
      <c r="AL8" s="166">
        <v>2</v>
      </c>
      <c r="AM8" s="167">
        <v>2</v>
      </c>
      <c r="AN8" s="168">
        <v>5</v>
      </c>
      <c r="AO8" s="167">
        <v>0</v>
      </c>
      <c r="AP8" s="167">
        <v>1</v>
      </c>
      <c r="AQ8" s="168">
        <v>1</v>
      </c>
    </row>
    <row r="9" spans="1:43" ht="12.75" customHeight="1" thickBot="1">
      <c r="A9" s="109">
        <v>3</v>
      </c>
      <c r="B9" s="110" t="s">
        <v>33</v>
      </c>
      <c r="C9" s="111" t="s">
        <v>34</v>
      </c>
      <c r="D9" s="76" t="s">
        <v>35</v>
      </c>
      <c r="E9" s="113">
        <v>13</v>
      </c>
      <c r="F9" s="112">
        <v>6.2930000000000001</v>
      </c>
      <c r="G9" s="76">
        <v>3</v>
      </c>
      <c r="H9" s="114">
        <v>6.8930000000000007</v>
      </c>
      <c r="I9" s="76">
        <v>6.0430000000000001</v>
      </c>
      <c r="J9" s="76">
        <v>2</v>
      </c>
      <c r="K9" s="114">
        <v>6.4430000000000005</v>
      </c>
      <c r="L9" s="115">
        <v>6.4430000000000005</v>
      </c>
      <c r="M9" s="116">
        <v>6.8930000000000007</v>
      </c>
      <c r="O9" s="175">
        <v>4</v>
      </c>
      <c r="P9" s="176">
        <v>21511202453</v>
      </c>
      <c r="Q9" s="176" t="s">
        <v>32</v>
      </c>
      <c r="R9" s="177" t="s">
        <v>31</v>
      </c>
      <c r="S9" s="172"/>
      <c r="T9" s="173">
        <v>6.8170000000000002</v>
      </c>
      <c r="U9" s="70"/>
      <c r="V9" s="173">
        <v>6.8170000000000002</v>
      </c>
      <c r="W9" s="173">
        <v>7.1779999999999999</v>
      </c>
      <c r="X9" s="70"/>
      <c r="Y9" s="173">
        <v>7.1779999999999999</v>
      </c>
      <c r="Z9" s="173">
        <v>6.9569999999999999</v>
      </c>
      <c r="AA9" s="70">
        <v>2</v>
      </c>
      <c r="AB9" s="173">
        <v>7.3570000000000002</v>
      </c>
      <c r="AC9" s="178">
        <v>1</v>
      </c>
      <c r="AE9" s="179" t="s">
        <v>88</v>
      </c>
      <c r="AF9" s="179"/>
      <c r="AG9" s="146"/>
      <c r="AH9" s="90"/>
      <c r="AL9" s="180">
        <v>5</v>
      </c>
      <c r="AM9" s="181">
        <v>5</v>
      </c>
      <c r="AN9" s="182">
        <v>2</v>
      </c>
      <c r="AO9" s="181">
        <v>1</v>
      </c>
      <c r="AP9" s="181">
        <v>0</v>
      </c>
      <c r="AQ9" s="182">
        <v>0</v>
      </c>
    </row>
    <row r="10" spans="1:43" ht="12.75" customHeight="1" thickBot="1">
      <c r="A10" s="109">
        <v>4</v>
      </c>
      <c r="B10" s="110">
        <v>21511202453</v>
      </c>
      <c r="C10" s="111" t="s">
        <v>32</v>
      </c>
      <c r="D10" s="112" t="s">
        <v>31</v>
      </c>
      <c r="E10" s="113">
        <v>10</v>
      </c>
      <c r="F10" s="112">
        <v>6.3449999999999998</v>
      </c>
      <c r="G10" s="112">
        <v>2</v>
      </c>
      <c r="H10" s="114">
        <v>6.7450000000000001</v>
      </c>
      <c r="I10" s="76">
        <v>6.1680000000000001</v>
      </c>
      <c r="J10" s="112">
        <v>3</v>
      </c>
      <c r="K10" s="114">
        <v>6.7680000000000007</v>
      </c>
      <c r="L10" s="115">
        <v>6.7450000000000001</v>
      </c>
      <c r="M10" s="116">
        <v>6.7680000000000007</v>
      </c>
      <c r="O10" s="90"/>
      <c r="Q10" s="146"/>
      <c r="R10" s="90"/>
      <c r="T10" s="183"/>
      <c r="U10" s="184"/>
      <c r="V10" s="185"/>
      <c r="W10" s="183"/>
      <c r="X10" s="184"/>
      <c r="Y10" s="183"/>
      <c r="Z10" s="183"/>
      <c r="AA10" s="184"/>
      <c r="AB10" s="183"/>
      <c r="AE10" s="186" t="s">
        <v>80</v>
      </c>
      <c r="AF10" s="170">
        <v>21511202452</v>
      </c>
      <c r="AG10" s="170" t="s">
        <v>63</v>
      </c>
      <c r="AH10" s="187" t="s">
        <v>31</v>
      </c>
    </row>
    <row r="11" spans="1:43" ht="12.75" customHeight="1" thickBot="1">
      <c r="A11" s="109">
        <v>5</v>
      </c>
      <c r="B11" s="110" t="s">
        <v>21</v>
      </c>
      <c r="C11" s="111" t="s">
        <v>22</v>
      </c>
      <c r="D11" s="112" t="s">
        <v>23</v>
      </c>
      <c r="E11" s="113">
        <v>1000</v>
      </c>
      <c r="F11" s="112">
        <v>6.6859999999999999</v>
      </c>
      <c r="G11" s="112">
        <v>3</v>
      </c>
      <c r="H11" s="114">
        <v>7.2859999999999996</v>
      </c>
      <c r="I11" s="112">
        <v>100</v>
      </c>
      <c r="J11" s="112"/>
      <c r="K11" s="114">
        <v>100</v>
      </c>
      <c r="L11" s="115">
        <v>7.2859999999999996</v>
      </c>
      <c r="M11" s="116">
        <v>100</v>
      </c>
      <c r="O11" s="159" t="s">
        <v>81</v>
      </c>
      <c r="P11" s="160"/>
      <c r="Q11" s="146"/>
      <c r="R11" s="90"/>
      <c r="T11" s="161" t="s">
        <v>73</v>
      </c>
      <c r="U11" s="162" t="s">
        <v>57</v>
      </c>
      <c r="V11" s="163" t="s">
        <v>74</v>
      </c>
      <c r="W11" s="163" t="s">
        <v>75</v>
      </c>
      <c r="X11" s="162" t="s">
        <v>57</v>
      </c>
      <c r="Y11" s="163" t="s">
        <v>76</v>
      </c>
      <c r="Z11" s="163" t="s">
        <v>77</v>
      </c>
      <c r="AA11" s="162" t="s">
        <v>57</v>
      </c>
      <c r="AB11" s="164" t="s">
        <v>78</v>
      </c>
      <c r="AC11" s="165" t="s">
        <v>79</v>
      </c>
      <c r="AE11" s="188" t="s">
        <v>82</v>
      </c>
      <c r="AF11" s="189" t="s">
        <v>33</v>
      </c>
      <c r="AG11" s="189" t="s">
        <v>34</v>
      </c>
      <c r="AH11" s="190" t="s">
        <v>35</v>
      </c>
      <c r="AL11" s="166">
        <v>0</v>
      </c>
      <c r="AM11" s="167">
        <v>0</v>
      </c>
      <c r="AN11" s="168">
        <v>0</v>
      </c>
    </row>
    <row r="12" spans="1:43" ht="12.75" customHeight="1">
      <c r="A12" s="109">
        <v>6</v>
      </c>
      <c r="B12" s="110" t="s">
        <v>27</v>
      </c>
      <c r="C12" s="111" t="s">
        <v>28</v>
      </c>
      <c r="D12" s="112" t="s">
        <v>23</v>
      </c>
      <c r="E12" s="113">
        <v>1000</v>
      </c>
      <c r="F12" s="112">
        <v>6.95</v>
      </c>
      <c r="G12" s="112">
        <v>4</v>
      </c>
      <c r="H12" s="114">
        <v>7.75</v>
      </c>
      <c r="I12" s="112">
        <v>7.1280000000000001</v>
      </c>
      <c r="J12" s="112">
        <v>3</v>
      </c>
      <c r="K12" s="114">
        <v>7.7279999999999998</v>
      </c>
      <c r="L12" s="115">
        <v>7.7279999999999998</v>
      </c>
      <c r="M12" s="116">
        <v>7.75</v>
      </c>
      <c r="O12" s="191">
        <v>2</v>
      </c>
      <c r="P12" s="192" t="s">
        <v>65</v>
      </c>
      <c r="Q12" s="192" t="s">
        <v>64</v>
      </c>
      <c r="R12" s="193" t="s">
        <v>23</v>
      </c>
      <c r="S12" s="172"/>
      <c r="T12" s="173">
        <v>100</v>
      </c>
      <c r="U12" s="70"/>
      <c r="V12" s="173">
        <v>100</v>
      </c>
      <c r="W12" s="173">
        <v>6.8639999999999999</v>
      </c>
      <c r="X12" s="70">
        <v>3</v>
      </c>
      <c r="Y12" s="173">
        <v>7.4640000000000004</v>
      </c>
      <c r="Z12" s="173">
        <v>6.7160000000000002</v>
      </c>
      <c r="AA12" s="70">
        <v>3</v>
      </c>
      <c r="AB12" s="173">
        <v>7.3160000000000007</v>
      </c>
      <c r="AC12" s="174">
        <v>1</v>
      </c>
      <c r="AL12" s="166">
        <v>2</v>
      </c>
      <c r="AM12" s="167">
        <v>5</v>
      </c>
      <c r="AN12" s="168">
        <v>2</v>
      </c>
      <c r="AO12" s="167">
        <v>0</v>
      </c>
      <c r="AP12" s="167">
        <v>1</v>
      </c>
      <c r="AQ12" s="168">
        <v>0</v>
      </c>
    </row>
    <row r="13" spans="1:43" ht="12.75" customHeight="1" thickBot="1">
      <c r="A13" s="109">
        <v>7</v>
      </c>
      <c r="B13" s="118"/>
      <c r="C13" s="117"/>
      <c r="D13" s="76"/>
      <c r="E13" s="113"/>
      <c r="F13" s="112"/>
      <c r="G13" s="76"/>
      <c r="H13" s="114">
        <v>100</v>
      </c>
      <c r="I13" s="117"/>
      <c r="J13" s="76"/>
      <c r="K13" s="114">
        <v>100</v>
      </c>
      <c r="L13" s="115">
        <v>100</v>
      </c>
      <c r="M13" s="116">
        <v>100</v>
      </c>
      <c r="O13" s="194">
        <v>3</v>
      </c>
      <c r="P13" s="195" t="s">
        <v>33</v>
      </c>
      <c r="Q13" s="195" t="s">
        <v>34</v>
      </c>
      <c r="R13" s="196" t="s">
        <v>35</v>
      </c>
      <c r="S13" s="172"/>
      <c r="T13" s="173">
        <v>6.6779999999999999</v>
      </c>
      <c r="U13" s="70">
        <v>1</v>
      </c>
      <c r="V13" s="173">
        <v>6.8780000000000001</v>
      </c>
      <c r="W13" s="173">
        <v>100</v>
      </c>
      <c r="X13" s="70"/>
      <c r="Y13" s="173">
        <v>100</v>
      </c>
      <c r="Z13" s="173">
        <v>6.7910000000000004</v>
      </c>
      <c r="AA13" s="70"/>
      <c r="AB13" s="173">
        <v>6.7910000000000004</v>
      </c>
      <c r="AC13" s="178">
        <v>2</v>
      </c>
      <c r="AE13" s="197" t="s">
        <v>85</v>
      </c>
      <c r="AF13" s="197"/>
      <c r="AG13" s="197"/>
      <c r="AH13" s="90"/>
      <c r="AL13" s="180">
        <v>5</v>
      </c>
      <c r="AM13" s="181">
        <v>2</v>
      </c>
      <c r="AN13" s="182">
        <v>5</v>
      </c>
      <c r="AO13" s="181">
        <v>1</v>
      </c>
      <c r="AP13" s="181">
        <v>0</v>
      </c>
      <c r="AQ13" s="182">
        <v>1</v>
      </c>
    </row>
    <row r="14" spans="1:43" ht="12.75" customHeight="1">
      <c r="A14" s="109">
        <v>8</v>
      </c>
      <c r="B14" s="110"/>
      <c r="C14" s="111"/>
      <c r="D14" s="112"/>
      <c r="E14" s="113"/>
      <c r="F14" s="112"/>
      <c r="G14" s="112"/>
      <c r="H14" s="114">
        <v>100</v>
      </c>
      <c r="I14" s="117"/>
      <c r="J14" s="112"/>
      <c r="K14" s="114">
        <v>100</v>
      </c>
      <c r="L14" s="115">
        <v>100</v>
      </c>
      <c r="M14" s="116">
        <v>100</v>
      </c>
      <c r="T14" s="120"/>
      <c r="U14" s="120"/>
      <c r="V14" s="120"/>
      <c r="W14" s="120"/>
      <c r="X14" s="120"/>
      <c r="Y14" s="120"/>
      <c r="Z14" s="120"/>
      <c r="AA14" s="198"/>
      <c r="AB14" s="120"/>
      <c r="AE14" s="186" t="s">
        <v>83</v>
      </c>
      <c r="AF14" s="170">
        <v>21511202453</v>
      </c>
      <c r="AG14" s="170" t="s">
        <v>32</v>
      </c>
      <c r="AH14" s="187" t="s">
        <v>31</v>
      </c>
    </row>
    <row r="15" spans="1:43" ht="12.75" customHeight="1">
      <c r="A15" s="119">
        <v>9</v>
      </c>
      <c r="B15" s="110"/>
      <c r="C15" s="111"/>
      <c r="D15" s="76"/>
      <c r="E15" s="113"/>
      <c r="F15" s="112"/>
      <c r="G15" s="76"/>
      <c r="H15" s="114">
        <v>100</v>
      </c>
      <c r="I15" s="117"/>
      <c r="J15" s="76"/>
      <c r="K15" s="114">
        <v>100</v>
      </c>
      <c r="L15" s="115">
        <v>100</v>
      </c>
      <c r="M15" s="116">
        <v>100</v>
      </c>
      <c r="AE15" s="188" t="s">
        <v>84</v>
      </c>
      <c r="AF15" s="189" t="s">
        <v>65</v>
      </c>
      <c r="AG15" s="189" t="s">
        <v>64</v>
      </c>
      <c r="AH15" s="190" t="s">
        <v>23</v>
      </c>
    </row>
    <row r="16" spans="1:43" ht="12.75" customHeight="1">
      <c r="A16" s="119">
        <v>10</v>
      </c>
      <c r="B16" s="110"/>
      <c r="C16" s="111"/>
      <c r="D16" s="112"/>
      <c r="E16" s="113"/>
      <c r="F16" s="112"/>
      <c r="G16" s="112"/>
      <c r="H16" s="114">
        <v>100</v>
      </c>
      <c r="I16" s="117"/>
      <c r="J16" s="112"/>
      <c r="K16" s="114">
        <v>100</v>
      </c>
      <c r="L16" s="115">
        <v>100</v>
      </c>
      <c r="M16" s="116">
        <v>100</v>
      </c>
    </row>
    <row r="17" spans="1:43" ht="12.75" customHeight="1">
      <c r="A17" s="119">
        <v>11</v>
      </c>
      <c r="B17" s="118"/>
      <c r="C17" s="117"/>
      <c r="D17" s="76"/>
      <c r="E17" s="113"/>
      <c r="F17" s="112"/>
      <c r="G17" s="76"/>
      <c r="H17" s="114">
        <v>100</v>
      </c>
      <c r="I17" s="117"/>
      <c r="J17" s="76"/>
      <c r="K17" s="114">
        <v>100</v>
      </c>
      <c r="L17" s="115">
        <v>100</v>
      </c>
      <c r="M17" s="116">
        <v>100</v>
      </c>
      <c r="O17" s="133"/>
      <c r="P17" s="133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5"/>
      <c r="AB17" s="134"/>
      <c r="AC17" s="134"/>
      <c r="AD17" s="134"/>
      <c r="AE17" s="134"/>
      <c r="AF17" s="134"/>
      <c r="AG17" s="134"/>
      <c r="AH17" s="134"/>
      <c r="AI17" s="134"/>
    </row>
    <row r="18" spans="1:43" ht="12.75" customHeight="1" thickBot="1">
      <c r="A18" s="119">
        <v>12</v>
      </c>
      <c r="B18" s="110"/>
      <c r="C18" s="111"/>
      <c r="D18" s="112"/>
      <c r="E18" s="113"/>
      <c r="F18" s="112"/>
      <c r="G18" s="112"/>
      <c r="H18" s="114">
        <v>100</v>
      </c>
      <c r="I18" s="117"/>
      <c r="J18" s="112"/>
      <c r="K18" s="114">
        <v>100</v>
      </c>
      <c r="L18" s="115">
        <v>100</v>
      </c>
      <c r="M18" s="116">
        <v>100</v>
      </c>
      <c r="O18" s="138" t="s">
        <v>85</v>
      </c>
      <c r="P18" s="138"/>
      <c r="Q18" s="138"/>
      <c r="R18" s="138"/>
      <c r="T18" s="157"/>
      <c r="U18" s="57" t="s">
        <v>71</v>
      </c>
      <c r="V18" s="158"/>
      <c r="W18" s="157"/>
      <c r="X18" s="57"/>
      <c r="Y18" s="157"/>
      <c r="Z18" s="157"/>
      <c r="AA18" s="57"/>
      <c r="AB18" s="157"/>
      <c r="AE18" s="200" t="s">
        <v>86</v>
      </c>
      <c r="AF18" s="200"/>
      <c r="AG18" s="200"/>
      <c r="AH18" s="200"/>
    </row>
    <row r="19" spans="1:43" ht="12.75" customHeight="1" thickBot="1">
      <c r="A19" s="119">
        <v>13</v>
      </c>
      <c r="B19" s="118"/>
      <c r="C19" s="117"/>
      <c r="D19" s="76"/>
      <c r="E19" s="113"/>
      <c r="F19" s="112"/>
      <c r="G19" s="76"/>
      <c r="H19" s="114">
        <v>100</v>
      </c>
      <c r="I19" s="117"/>
      <c r="J19" s="76"/>
      <c r="K19" s="114">
        <v>100</v>
      </c>
      <c r="L19" s="115">
        <v>100</v>
      </c>
      <c r="M19" s="116">
        <v>100</v>
      </c>
      <c r="O19"/>
      <c r="P19"/>
      <c r="Q19" s="146"/>
      <c r="R19" s="90"/>
      <c r="T19" s="161" t="s">
        <v>73</v>
      </c>
      <c r="U19" s="162" t="s">
        <v>57</v>
      </c>
      <c r="V19" s="163" t="s">
        <v>74</v>
      </c>
      <c r="W19" s="163" t="s">
        <v>75</v>
      </c>
      <c r="X19" s="162" t="s">
        <v>57</v>
      </c>
      <c r="Y19" s="163" t="s">
        <v>76</v>
      </c>
      <c r="Z19" s="163" t="s">
        <v>77</v>
      </c>
      <c r="AA19" s="162" t="s">
        <v>57</v>
      </c>
      <c r="AB19" s="164" t="s">
        <v>78</v>
      </c>
      <c r="AC19" s="165" t="s">
        <v>79</v>
      </c>
      <c r="AE19" s="201" t="s">
        <v>87</v>
      </c>
      <c r="AF19" s="202" t="s">
        <v>6</v>
      </c>
      <c r="AG19" s="203" t="s">
        <v>7</v>
      </c>
      <c r="AH19" s="204" t="s">
        <v>8</v>
      </c>
      <c r="AL19" s="166">
        <v>1</v>
      </c>
      <c r="AM19" s="167">
        <v>0</v>
      </c>
      <c r="AN19" s="168">
        <v>0</v>
      </c>
    </row>
    <row r="20" spans="1:43" ht="12.75" customHeight="1">
      <c r="A20" s="119">
        <v>14</v>
      </c>
      <c r="B20" s="110"/>
      <c r="C20" s="111"/>
      <c r="D20" s="112"/>
      <c r="E20" s="113"/>
      <c r="F20" s="112"/>
      <c r="G20" s="112"/>
      <c r="H20" s="114">
        <v>100</v>
      </c>
      <c r="I20" s="117"/>
      <c r="J20" s="112"/>
      <c r="K20" s="114">
        <v>100</v>
      </c>
      <c r="L20" s="115">
        <v>100</v>
      </c>
      <c r="M20" s="116">
        <v>100</v>
      </c>
      <c r="O20" s="205" t="s">
        <v>83</v>
      </c>
      <c r="P20" s="170">
        <v>21511202453</v>
      </c>
      <c r="Q20" s="170" t="s">
        <v>32</v>
      </c>
      <c r="R20" s="171" t="s">
        <v>31</v>
      </c>
      <c r="S20" s="172"/>
      <c r="T20" s="173">
        <v>7.09</v>
      </c>
      <c r="U20" s="70">
        <v>2</v>
      </c>
      <c r="V20" s="173">
        <v>7.49</v>
      </c>
      <c r="W20" s="173">
        <v>7.0060000000000002</v>
      </c>
      <c r="X20" s="70"/>
      <c r="Y20" s="173">
        <v>7.0060000000000002</v>
      </c>
      <c r="Z20" s="173"/>
      <c r="AA20" s="70"/>
      <c r="AB20" s="173">
        <v>0</v>
      </c>
      <c r="AC20" s="174">
        <v>2</v>
      </c>
      <c r="AE20" s="206">
        <v>1</v>
      </c>
      <c r="AF20" s="207">
        <v>21511202452</v>
      </c>
      <c r="AG20" s="208" t="s">
        <v>63</v>
      </c>
      <c r="AH20" s="209" t="s">
        <v>31</v>
      </c>
      <c r="AL20" s="166">
        <v>5</v>
      </c>
      <c r="AM20" s="167">
        <v>2</v>
      </c>
      <c r="AN20" s="168">
        <v>5</v>
      </c>
      <c r="AO20" s="167">
        <v>1</v>
      </c>
      <c r="AP20" s="167">
        <v>1</v>
      </c>
      <c r="AQ20" s="168">
        <v>0</v>
      </c>
    </row>
    <row r="21" spans="1:43" ht="12.75" customHeight="1" thickBot="1">
      <c r="A21" s="119">
        <v>15</v>
      </c>
      <c r="B21" s="110"/>
      <c r="C21" s="111"/>
      <c r="D21" s="76"/>
      <c r="E21" s="113"/>
      <c r="F21" s="112"/>
      <c r="G21" s="76"/>
      <c r="H21" s="114">
        <v>100</v>
      </c>
      <c r="I21" s="117"/>
      <c r="J21" s="76"/>
      <c r="K21" s="114">
        <v>100</v>
      </c>
      <c r="L21" s="115">
        <v>100</v>
      </c>
      <c r="M21" s="116">
        <v>100</v>
      </c>
      <c r="O21" s="210" t="s">
        <v>84</v>
      </c>
      <c r="P21" s="176" t="s">
        <v>65</v>
      </c>
      <c r="Q21" s="176" t="s">
        <v>64</v>
      </c>
      <c r="R21" s="177" t="s">
        <v>23</v>
      </c>
      <c r="S21" s="172"/>
      <c r="T21" s="173">
        <v>100</v>
      </c>
      <c r="U21" s="70"/>
      <c r="V21" s="173">
        <v>100</v>
      </c>
      <c r="W21" s="173">
        <v>6.7430000000000003</v>
      </c>
      <c r="X21" s="70">
        <v>2</v>
      </c>
      <c r="Y21" s="173">
        <v>7.1430000000000007</v>
      </c>
      <c r="Z21" s="173"/>
      <c r="AA21" s="70"/>
      <c r="AB21" s="173">
        <v>0</v>
      </c>
      <c r="AC21" s="178">
        <v>0</v>
      </c>
      <c r="AE21" s="206">
        <v>2</v>
      </c>
      <c r="AF21" s="207" t="s">
        <v>33</v>
      </c>
      <c r="AG21" s="208" t="s">
        <v>34</v>
      </c>
      <c r="AH21" s="209" t="s">
        <v>35</v>
      </c>
      <c r="AL21" s="180">
        <v>2</v>
      </c>
      <c r="AM21" s="181">
        <v>5</v>
      </c>
      <c r="AN21" s="182">
        <v>2</v>
      </c>
      <c r="AO21" s="181">
        <v>0</v>
      </c>
      <c r="AP21" s="181">
        <v>0</v>
      </c>
      <c r="AQ21" s="182">
        <v>0</v>
      </c>
    </row>
    <row r="22" spans="1:43" ht="12.75" customHeight="1" thickBot="1">
      <c r="A22" s="121">
        <v>16</v>
      </c>
      <c r="B22" s="122"/>
      <c r="C22" s="123"/>
      <c r="D22" s="124"/>
      <c r="E22" s="125"/>
      <c r="F22" s="124"/>
      <c r="G22" s="124"/>
      <c r="H22" s="126">
        <v>100</v>
      </c>
      <c r="I22" s="127"/>
      <c r="J22" s="124"/>
      <c r="K22" s="126">
        <v>100</v>
      </c>
      <c r="L22" s="128">
        <v>100</v>
      </c>
      <c r="M22" s="129">
        <v>100</v>
      </c>
      <c r="O22" s="211"/>
      <c r="P22" s="211"/>
      <c r="Q22" s="211"/>
      <c r="R22" s="211"/>
      <c r="T22" s="78"/>
      <c r="U22" s="78"/>
      <c r="V22" s="78"/>
      <c r="W22" s="78"/>
      <c r="X22" s="78"/>
      <c r="Y22" s="78"/>
      <c r="Z22" s="78"/>
      <c r="AA22" s="212"/>
      <c r="AB22" s="78"/>
      <c r="AC22" s="44"/>
      <c r="AE22" s="206">
        <v>3</v>
      </c>
      <c r="AF22" s="207">
        <v>21511202453</v>
      </c>
      <c r="AG22" s="208" t="s">
        <v>32</v>
      </c>
      <c r="AH22" s="209" t="s">
        <v>31</v>
      </c>
    </row>
    <row r="23" spans="1:43" ht="12.75" customHeight="1" thickBot="1">
      <c r="O23" s="138" t="s">
        <v>88</v>
      </c>
      <c r="P23" s="138"/>
      <c r="Q23" s="138"/>
      <c r="R23" s="138"/>
      <c r="T23" s="157"/>
      <c r="U23" s="57"/>
      <c r="V23" s="158"/>
      <c r="W23" s="157"/>
      <c r="X23" s="57"/>
      <c r="Y23" s="157"/>
      <c r="Z23" s="157"/>
      <c r="AA23" s="57"/>
      <c r="AB23" s="157"/>
      <c r="AE23" s="206">
        <v>4</v>
      </c>
      <c r="AF23" s="207" t="s">
        <v>65</v>
      </c>
      <c r="AG23" s="208" t="s">
        <v>64</v>
      </c>
      <c r="AH23" s="209" t="s">
        <v>23</v>
      </c>
      <c r="AI23" s="213" t="s">
        <v>89</v>
      </c>
    </row>
    <row r="24" spans="1:43" ht="12.75" customHeight="1" thickBot="1">
      <c r="O24"/>
      <c r="P24"/>
      <c r="Q24" s="146"/>
      <c r="R24" s="90"/>
      <c r="T24" s="161" t="s">
        <v>73</v>
      </c>
      <c r="U24" s="162" t="s">
        <v>57</v>
      </c>
      <c r="V24" s="163" t="s">
        <v>74</v>
      </c>
      <c r="W24" s="163" t="s">
        <v>75</v>
      </c>
      <c r="X24" s="162" t="s">
        <v>57</v>
      </c>
      <c r="Y24" s="163" t="s">
        <v>76</v>
      </c>
      <c r="Z24" s="163" t="s">
        <v>77</v>
      </c>
      <c r="AA24" s="162" t="s">
        <v>57</v>
      </c>
      <c r="AB24" s="164" t="s">
        <v>78</v>
      </c>
      <c r="AC24" s="165" t="s">
        <v>79</v>
      </c>
      <c r="AE24" s="215">
        <v>5</v>
      </c>
      <c r="AF24" s="207" t="s">
        <v>21</v>
      </c>
      <c r="AG24" s="208" t="s">
        <v>22</v>
      </c>
      <c r="AH24" s="209" t="s">
        <v>23</v>
      </c>
      <c r="AI24" s="216">
        <v>7.2859999999999996</v>
      </c>
      <c r="AL24" s="166">
        <v>0</v>
      </c>
      <c r="AM24" s="167">
        <v>0</v>
      </c>
      <c r="AN24" s="168">
        <v>0</v>
      </c>
    </row>
    <row r="25" spans="1:43" ht="12.75" customHeight="1">
      <c r="O25" s="214" t="s">
        <v>80</v>
      </c>
      <c r="P25" s="192">
        <v>21511202452</v>
      </c>
      <c r="Q25" s="192" t="s">
        <v>63</v>
      </c>
      <c r="R25" s="193" t="s">
        <v>31</v>
      </c>
      <c r="S25" s="172"/>
      <c r="T25" s="173">
        <v>6.7670000000000003</v>
      </c>
      <c r="U25" s="70">
        <v>4</v>
      </c>
      <c r="V25" s="173">
        <v>7.5670000000000002</v>
      </c>
      <c r="W25" s="173">
        <v>6.6219999999999999</v>
      </c>
      <c r="X25" s="70">
        <v>3</v>
      </c>
      <c r="Y25" s="173">
        <v>7.2219999999999995</v>
      </c>
      <c r="Z25" s="173"/>
      <c r="AA25" s="70"/>
      <c r="AB25" s="173">
        <v>0</v>
      </c>
      <c r="AC25" s="174">
        <v>2</v>
      </c>
      <c r="AE25" s="215">
        <v>6</v>
      </c>
      <c r="AF25" s="207" t="s">
        <v>27</v>
      </c>
      <c r="AG25" s="208" t="s">
        <v>28</v>
      </c>
      <c r="AH25" s="209" t="s">
        <v>23</v>
      </c>
      <c r="AI25" s="216">
        <v>7.7279999999999998</v>
      </c>
      <c r="AL25" s="166">
        <v>2</v>
      </c>
      <c r="AM25" s="167">
        <v>5</v>
      </c>
      <c r="AN25" s="168">
        <v>2</v>
      </c>
      <c r="AO25" s="167">
        <v>1</v>
      </c>
      <c r="AP25" s="167">
        <v>1</v>
      </c>
      <c r="AQ25" s="168">
        <v>0</v>
      </c>
    </row>
    <row r="26" spans="1:43" ht="12.75" customHeight="1" thickBot="1">
      <c r="O26" s="217" t="s">
        <v>82</v>
      </c>
      <c r="P26" s="195" t="s">
        <v>33</v>
      </c>
      <c r="Q26" s="195" t="s">
        <v>34</v>
      </c>
      <c r="R26" s="196" t="s">
        <v>35</v>
      </c>
      <c r="S26" s="172"/>
      <c r="T26" s="173">
        <v>100</v>
      </c>
      <c r="U26" s="70"/>
      <c r="V26" s="173">
        <v>100</v>
      </c>
      <c r="W26" s="173">
        <v>100</v>
      </c>
      <c r="X26" s="70"/>
      <c r="Y26" s="173">
        <v>100</v>
      </c>
      <c r="Z26" s="173"/>
      <c r="AA26" s="70"/>
      <c r="AB26" s="173">
        <v>0</v>
      </c>
      <c r="AC26" s="178">
        <v>0</v>
      </c>
      <c r="AE26" s="215"/>
      <c r="AF26" s="207"/>
      <c r="AG26" s="208"/>
      <c r="AH26" s="209"/>
      <c r="AI26" s="216"/>
      <c r="AL26" s="180">
        <v>5</v>
      </c>
      <c r="AM26" s="181">
        <v>2</v>
      </c>
      <c r="AN26" s="182">
        <v>5</v>
      </c>
      <c r="AO26" s="181">
        <v>0</v>
      </c>
      <c r="AP26" s="181">
        <v>0</v>
      </c>
      <c r="AQ26" s="182">
        <v>0</v>
      </c>
    </row>
    <row r="27" spans="1:43" ht="12.75" customHeight="1">
      <c r="T27" s="120"/>
      <c r="U27" s="120"/>
      <c r="V27" s="120"/>
      <c r="W27" s="120"/>
      <c r="X27" s="120"/>
      <c r="Y27" s="218"/>
      <c r="Z27" s="167"/>
      <c r="AA27" s="198"/>
      <c r="AB27" s="120"/>
      <c r="AE27" s="219"/>
      <c r="AF27" s="112"/>
      <c r="AG27" s="220"/>
      <c r="AH27" s="112"/>
      <c r="AI27" s="117"/>
    </row>
    <row r="28" spans="1:43" ht="12.75" customHeight="1" thickBot="1">
      <c r="B28" s="89" t="s">
        <v>46</v>
      </c>
      <c r="O28" s="130" t="s">
        <v>66</v>
      </c>
      <c r="P28" s="130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2"/>
      <c r="AB28" s="131"/>
      <c r="AC28" s="131"/>
      <c r="AD28" s="131"/>
      <c r="AE28" s="131"/>
      <c r="AF28" s="131"/>
      <c r="AG28" s="131"/>
      <c r="AH28" s="131"/>
    </row>
    <row r="29" spans="1:43" ht="12.75" customHeight="1" thickBot="1">
      <c r="A29" s="103" t="s">
        <v>54</v>
      </c>
      <c r="B29" s="104" t="s">
        <v>6</v>
      </c>
      <c r="C29" s="105" t="s">
        <v>7</v>
      </c>
      <c r="D29" s="105" t="s">
        <v>8</v>
      </c>
      <c r="E29" s="106" t="s">
        <v>55</v>
      </c>
      <c r="F29" s="105" t="s">
        <v>56</v>
      </c>
      <c r="G29" s="105" t="s">
        <v>57</v>
      </c>
      <c r="H29" s="106" t="s">
        <v>58</v>
      </c>
      <c r="I29" s="105" t="s">
        <v>59</v>
      </c>
      <c r="J29" s="105" t="s">
        <v>57</v>
      </c>
      <c r="K29" s="106" t="s">
        <v>60</v>
      </c>
      <c r="L29" s="107" t="s">
        <v>61</v>
      </c>
      <c r="M29" s="108" t="s">
        <v>62</v>
      </c>
      <c r="O29" s="133"/>
      <c r="P29" s="133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5"/>
      <c r="AB29" s="134"/>
      <c r="AC29" s="134"/>
      <c r="AD29" s="134"/>
      <c r="AE29" s="134"/>
      <c r="AF29" s="134"/>
      <c r="AG29" s="134"/>
      <c r="AH29" s="134"/>
      <c r="AI29" s="134"/>
      <c r="AJ29" s="136"/>
      <c r="AK29" s="136"/>
      <c r="AL29" s="137"/>
      <c r="AM29" s="137"/>
      <c r="AN29" s="137"/>
      <c r="AO29" s="137"/>
      <c r="AP29" s="137"/>
      <c r="AQ29" s="137"/>
    </row>
    <row r="30" spans="1:43" ht="12.75" customHeight="1">
      <c r="A30" s="109">
        <v>1</v>
      </c>
      <c r="B30" s="110">
        <v>11511303588</v>
      </c>
      <c r="C30" s="111" t="s">
        <v>44</v>
      </c>
      <c r="D30" s="76" t="s">
        <v>23</v>
      </c>
      <c r="E30" s="113">
        <v>10</v>
      </c>
      <c r="F30" s="112">
        <v>5.0439999999999996</v>
      </c>
      <c r="G30" s="76">
        <v>2</v>
      </c>
      <c r="H30" s="114">
        <f t="shared" ref="H30:H45" si="0">IF(ISBLANK(F30),100,F30+G30*0.2)</f>
        <v>5.444</v>
      </c>
      <c r="I30" s="76">
        <v>4.968</v>
      </c>
      <c r="J30" s="76">
        <v>2</v>
      </c>
      <c r="K30" s="114">
        <f t="shared" ref="K30:K45" si="1">IF(ISBLANK(I30),100,I30+J30*0.2)</f>
        <v>5.3680000000000003</v>
      </c>
      <c r="L30" s="115">
        <f t="shared" ref="L30:L45" si="2">MIN(H30,K30)</f>
        <v>5.3680000000000003</v>
      </c>
      <c r="M30" s="116">
        <f t="shared" ref="M30:M45" si="3">MAX(H30,K30)</f>
        <v>5.444</v>
      </c>
      <c r="O30" s="138" t="s">
        <v>67</v>
      </c>
      <c r="P30" s="139"/>
      <c r="Q30" s="139"/>
      <c r="R30" s="139"/>
      <c r="T30" s="140" t="s">
        <v>68</v>
      </c>
      <c r="U30" s="141"/>
      <c r="V30" s="142">
        <v>1</v>
      </c>
      <c r="W30" s="142"/>
      <c r="X30" s="142"/>
      <c r="Y30" s="142">
        <v>2</v>
      </c>
      <c r="Z30" s="142"/>
      <c r="AA30" s="143"/>
      <c r="AE30" s="144"/>
      <c r="AF30" s="144"/>
      <c r="AG30" s="144"/>
      <c r="AH30" s="144"/>
      <c r="AL30" s="145">
        <v>2</v>
      </c>
    </row>
    <row r="31" spans="1:43" ht="12.75" customHeight="1" thickBot="1">
      <c r="A31" s="109">
        <v>2</v>
      </c>
      <c r="B31" s="110">
        <v>11511202450</v>
      </c>
      <c r="C31" s="111" t="s">
        <v>90</v>
      </c>
      <c r="D31" s="112" t="s">
        <v>31</v>
      </c>
      <c r="E31" s="113">
        <v>16</v>
      </c>
      <c r="F31" s="112">
        <v>100</v>
      </c>
      <c r="G31" s="112"/>
      <c r="H31" s="114">
        <f t="shared" si="0"/>
        <v>100</v>
      </c>
      <c r="I31" s="117">
        <v>6.1130000000000004</v>
      </c>
      <c r="J31" s="112">
        <v>1</v>
      </c>
      <c r="K31" s="114">
        <f t="shared" si="1"/>
        <v>6.3130000000000006</v>
      </c>
      <c r="L31" s="115">
        <f t="shared" si="2"/>
        <v>6.3130000000000006</v>
      </c>
      <c r="M31" s="116">
        <f t="shared" si="3"/>
        <v>100</v>
      </c>
      <c r="Q31" s="146"/>
      <c r="R31" s="90"/>
      <c r="T31" s="147" t="s">
        <v>69</v>
      </c>
      <c r="U31" s="148">
        <v>1</v>
      </c>
      <c r="V31" s="149">
        <v>2</v>
      </c>
      <c r="W31" s="150">
        <v>3</v>
      </c>
      <c r="X31" s="151">
        <v>4</v>
      </c>
      <c r="Y31" s="152">
        <v>5</v>
      </c>
      <c r="Z31" s="153">
        <v>6</v>
      </c>
      <c r="AA31" s="154">
        <v>7</v>
      </c>
      <c r="AL31" s="155">
        <v>5</v>
      </c>
    </row>
    <row r="32" spans="1:43" ht="12.75" customHeight="1">
      <c r="A32" s="109">
        <v>3</v>
      </c>
      <c r="B32" s="110">
        <v>11511000278</v>
      </c>
      <c r="C32" s="111" t="s">
        <v>41</v>
      </c>
      <c r="D32" s="112" t="s">
        <v>23</v>
      </c>
      <c r="E32" s="113">
        <v>1000</v>
      </c>
      <c r="F32" s="112">
        <v>5.9870000000000001</v>
      </c>
      <c r="G32" s="112">
        <v>3</v>
      </c>
      <c r="H32" s="114">
        <f t="shared" si="0"/>
        <v>6.5869999999999997</v>
      </c>
      <c r="I32" s="112">
        <v>100</v>
      </c>
      <c r="J32" s="112"/>
      <c r="K32" s="114">
        <f t="shared" si="1"/>
        <v>100</v>
      </c>
      <c r="L32" s="115">
        <f t="shared" si="2"/>
        <v>6.5869999999999997</v>
      </c>
      <c r="M32" s="116">
        <f t="shared" si="3"/>
        <v>100</v>
      </c>
      <c r="O32" s="144"/>
      <c r="P32" s="144"/>
      <c r="Q32" s="144"/>
      <c r="R32" s="144"/>
      <c r="T32" s="44"/>
      <c r="U32" s="44"/>
      <c r="V32" s="44"/>
      <c r="W32" s="44"/>
      <c r="X32" s="44"/>
      <c r="Y32" s="44"/>
      <c r="Z32" s="44"/>
      <c r="AA32" s="156"/>
      <c r="AB32" s="44"/>
      <c r="AE32" s="138" t="s">
        <v>70</v>
      </c>
      <c r="AF32" s="138"/>
      <c r="AG32" s="138"/>
      <c r="AH32" s="138"/>
    </row>
    <row r="33" spans="1:43" ht="12.75" customHeight="1" thickBot="1">
      <c r="A33" s="109">
        <v>4</v>
      </c>
      <c r="B33" s="110" t="s">
        <v>39</v>
      </c>
      <c r="C33" s="117" t="s">
        <v>40</v>
      </c>
      <c r="D33" s="76" t="s">
        <v>23</v>
      </c>
      <c r="E33" s="113">
        <v>1000</v>
      </c>
      <c r="F33" s="76">
        <v>7.1219999999999999</v>
      </c>
      <c r="G33" s="112">
        <v>1</v>
      </c>
      <c r="H33" s="114">
        <f t="shared" si="0"/>
        <v>7.3220000000000001</v>
      </c>
      <c r="I33" s="112">
        <v>7.0090000000000003</v>
      </c>
      <c r="J33" s="112">
        <v>2</v>
      </c>
      <c r="K33" s="114">
        <f t="shared" si="1"/>
        <v>7.4090000000000007</v>
      </c>
      <c r="L33" s="115">
        <f t="shared" si="2"/>
        <v>7.3220000000000001</v>
      </c>
      <c r="M33" s="116">
        <f t="shared" si="3"/>
        <v>7.4090000000000007</v>
      </c>
      <c r="T33" s="157"/>
      <c r="U33" s="57"/>
      <c r="V33" s="158"/>
      <c r="W33" s="157"/>
      <c r="X33" s="57"/>
      <c r="Y33" s="157"/>
      <c r="Z33" s="157"/>
      <c r="AA33" s="57"/>
      <c r="AB33" s="157"/>
    </row>
    <row r="34" spans="1:43" ht="12.75" customHeight="1" thickBot="1">
      <c r="A34" s="109">
        <v>5</v>
      </c>
      <c r="B34" s="110" t="s">
        <v>91</v>
      </c>
      <c r="C34" s="111" t="s">
        <v>92</v>
      </c>
      <c r="D34" s="112" t="s">
        <v>26</v>
      </c>
      <c r="E34" s="113">
        <v>1000</v>
      </c>
      <c r="F34" s="112">
        <v>100</v>
      </c>
      <c r="G34" s="112"/>
      <c r="H34" s="114">
        <f t="shared" si="0"/>
        <v>100</v>
      </c>
      <c r="I34" s="117">
        <v>100</v>
      </c>
      <c r="J34" s="112"/>
      <c r="K34" s="114">
        <f t="shared" si="1"/>
        <v>100</v>
      </c>
      <c r="L34" s="115">
        <f t="shared" si="2"/>
        <v>100</v>
      </c>
      <c r="M34" s="116">
        <f t="shared" si="3"/>
        <v>100</v>
      </c>
      <c r="O34" s="159" t="s">
        <v>72</v>
      </c>
      <c r="P34" s="160"/>
      <c r="Q34" s="146"/>
      <c r="R34" s="90"/>
      <c r="T34" s="161" t="s">
        <v>73</v>
      </c>
      <c r="U34" s="162" t="s">
        <v>57</v>
      </c>
      <c r="V34" s="163" t="s">
        <v>74</v>
      </c>
      <c r="W34" s="163" t="s">
        <v>75</v>
      </c>
      <c r="X34" s="162" t="s">
        <v>57</v>
      </c>
      <c r="Y34" s="163" t="s">
        <v>76</v>
      </c>
      <c r="Z34" s="163" t="s">
        <v>77</v>
      </c>
      <c r="AA34" s="162" t="s">
        <v>57</v>
      </c>
      <c r="AB34" s="164" t="s">
        <v>78</v>
      </c>
      <c r="AC34" s="165" t="s">
        <v>79</v>
      </c>
      <c r="AL34" s="166">
        <v>0</v>
      </c>
      <c r="AM34" s="167">
        <v>0</v>
      </c>
      <c r="AN34" s="168">
        <v>0</v>
      </c>
    </row>
    <row r="35" spans="1:43" ht="12.75" customHeight="1">
      <c r="A35" s="109">
        <v>6</v>
      </c>
      <c r="B35" s="110"/>
      <c r="C35" s="111"/>
      <c r="D35" s="112"/>
      <c r="E35" s="113"/>
      <c r="F35" s="112"/>
      <c r="G35" s="112"/>
      <c r="H35" s="114">
        <f t="shared" si="0"/>
        <v>100</v>
      </c>
      <c r="I35" s="117"/>
      <c r="J35" s="112"/>
      <c r="K35" s="114">
        <f t="shared" si="1"/>
        <v>100</v>
      </c>
      <c r="L35" s="115">
        <f t="shared" si="2"/>
        <v>100</v>
      </c>
      <c r="M35" s="116">
        <f t="shared" si="3"/>
        <v>100</v>
      </c>
      <c r="O35" s="169">
        <v>1</v>
      </c>
      <c r="P35" s="170">
        <v>11511303588</v>
      </c>
      <c r="Q35" s="170" t="s">
        <v>44</v>
      </c>
      <c r="R35" s="171" t="s">
        <v>23</v>
      </c>
      <c r="S35" s="172"/>
      <c r="T35" s="173">
        <v>5.9729999999999999</v>
      </c>
      <c r="U35" s="70">
        <v>4</v>
      </c>
      <c r="V35" s="173">
        <v>6.7729999999999997</v>
      </c>
      <c r="W35" s="173">
        <v>6.2320000000000002</v>
      </c>
      <c r="X35" s="70"/>
      <c r="Y35" s="173">
        <v>6.2320000000000002</v>
      </c>
      <c r="Z35" s="173"/>
      <c r="AA35" s="70"/>
      <c r="AB35" s="173">
        <v>0</v>
      </c>
      <c r="AC35" s="174">
        <v>2</v>
      </c>
      <c r="AG35" s="146"/>
      <c r="AH35" s="90"/>
      <c r="AL35" s="166">
        <v>2</v>
      </c>
      <c r="AM35" s="167">
        <v>5</v>
      </c>
      <c r="AN35" s="168">
        <v>2</v>
      </c>
      <c r="AO35" s="167">
        <v>1</v>
      </c>
      <c r="AP35" s="167">
        <v>1</v>
      </c>
      <c r="AQ35" s="168">
        <v>0</v>
      </c>
    </row>
    <row r="36" spans="1:43" ht="12.75" customHeight="1" thickBot="1">
      <c r="A36" s="109">
        <v>7</v>
      </c>
      <c r="B36" s="118"/>
      <c r="C36" s="117"/>
      <c r="D36" s="76"/>
      <c r="E36" s="113"/>
      <c r="F36" s="112"/>
      <c r="G36" s="76"/>
      <c r="H36" s="114">
        <f t="shared" si="0"/>
        <v>100</v>
      </c>
      <c r="I36" s="117"/>
      <c r="J36" s="76"/>
      <c r="K36" s="114">
        <f t="shared" si="1"/>
        <v>100</v>
      </c>
      <c r="L36" s="115">
        <f t="shared" si="2"/>
        <v>100</v>
      </c>
      <c r="M36" s="116">
        <f t="shared" si="3"/>
        <v>100</v>
      </c>
      <c r="O36" s="175">
        <v>4</v>
      </c>
      <c r="P36" s="176" t="s">
        <v>39</v>
      </c>
      <c r="Q36" s="176" t="s">
        <v>40</v>
      </c>
      <c r="R36" s="177" t="s">
        <v>23</v>
      </c>
      <c r="S36" s="172"/>
      <c r="T36" s="173">
        <v>100</v>
      </c>
      <c r="U36" s="70"/>
      <c r="V36" s="173">
        <v>100</v>
      </c>
      <c r="W36" s="173">
        <v>100</v>
      </c>
      <c r="X36" s="70"/>
      <c r="Y36" s="173">
        <v>100</v>
      </c>
      <c r="Z36" s="173"/>
      <c r="AA36" s="70"/>
      <c r="AB36" s="173">
        <v>0</v>
      </c>
      <c r="AC36" s="178">
        <v>0</v>
      </c>
      <c r="AE36" s="179" t="s">
        <v>88</v>
      </c>
      <c r="AF36" s="179"/>
      <c r="AG36" s="146"/>
      <c r="AH36" s="90"/>
      <c r="AL36" s="180">
        <v>5</v>
      </c>
      <c r="AM36" s="181">
        <v>2</v>
      </c>
      <c r="AN36" s="182">
        <v>5</v>
      </c>
      <c r="AO36" s="181">
        <v>0</v>
      </c>
      <c r="AP36" s="181">
        <v>0</v>
      </c>
      <c r="AQ36" s="182">
        <v>0</v>
      </c>
    </row>
    <row r="37" spans="1:43" ht="12.75" customHeight="1" thickBot="1">
      <c r="A37" s="109">
        <v>8</v>
      </c>
      <c r="B37" s="110"/>
      <c r="C37" s="111"/>
      <c r="D37" s="112"/>
      <c r="E37" s="113"/>
      <c r="F37" s="112"/>
      <c r="G37" s="112"/>
      <c r="H37" s="114">
        <f t="shared" si="0"/>
        <v>100</v>
      </c>
      <c r="I37" s="117"/>
      <c r="J37" s="112"/>
      <c r="K37" s="114">
        <f t="shared" si="1"/>
        <v>100</v>
      </c>
      <c r="L37" s="115">
        <f t="shared" si="2"/>
        <v>100</v>
      </c>
      <c r="M37" s="116">
        <f t="shared" si="3"/>
        <v>100</v>
      </c>
      <c r="O37" s="90"/>
      <c r="Q37" s="146"/>
      <c r="R37" s="90"/>
      <c r="T37" s="183"/>
      <c r="U37" s="184"/>
      <c r="V37" s="185"/>
      <c r="W37" s="183"/>
      <c r="X37" s="184"/>
      <c r="Y37" s="183"/>
      <c r="Z37" s="183"/>
      <c r="AA37" s="184"/>
      <c r="AB37" s="183"/>
      <c r="AE37" s="186" t="s">
        <v>80</v>
      </c>
      <c r="AF37" s="170">
        <v>11511303588</v>
      </c>
      <c r="AG37" s="170" t="s">
        <v>44</v>
      </c>
      <c r="AH37" s="187" t="s">
        <v>23</v>
      </c>
    </row>
    <row r="38" spans="1:43" ht="12.75" customHeight="1" thickBot="1">
      <c r="A38" s="119">
        <v>9</v>
      </c>
      <c r="B38" s="110"/>
      <c r="C38" s="111"/>
      <c r="D38" s="76"/>
      <c r="E38" s="113"/>
      <c r="F38" s="112"/>
      <c r="G38" s="76"/>
      <c r="H38" s="114">
        <f t="shared" si="0"/>
        <v>100</v>
      </c>
      <c r="I38" s="117"/>
      <c r="J38" s="76"/>
      <c r="K38" s="114">
        <f t="shared" si="1"/>
        <v>100</v>
      </c>
      <c r="L38" s="115">
        <f t="shared" si="2"/>
        <v>100</v>
      </c>
      <c r="M38" s="116">
        <f t="shared" si="3"/>
        <v>100</v>
      </c>
      <c r="O38" s="159" t="s">
        <v>81</v>
      </c>
      <c r="P38" s="160"/>
      <c r="Q38" s="146"/>
      <c r="R38" s="90"/>
      <c r="T38" s="161" t="s">
        <v>73</v>
      </c>
      <c r="U38" s="162" t="s">
        <v>57</v>
      </c>
      <c r="V38" s="163" t="s">
        <v>74</v>
      </c>
      <c r="W38" s="163" t="s">
        <v>75</v>
      </c>
      <c r="X38" s="162" t="s">
        <v>57</v>
      </c>
      <c r="Y38" s="163" t="s">
        <v>76</v>
      </c>
      <c r="Z38" s="163" t="s">
        <v>77</v>
      </c>
      <c r="AA38" s="162" t="s">
        <v>57</v>
      </c>
      <c r="AB38" s="164" t="s">
        <v>78</v>
      </c>
      <c r="AC38" s="165" t="s">
        <v>79</v>
      </c>
      <c r="AE38" s="188" t="s">
        <v>82</v>
      </c>
      <c r="AF38" s="189">
        <v>11511202450</v>
      </c>
      <c r="AG38" s="189" t="s">
        <v>90</v>
      </c>
      <c r="AH38" s="190" t="s">
        <v>31</v>
      </c>
      <c r="AL38" s="166">
        <v>0</v>
      </c>
      <c r="AM38" s="167">
        <v>0</v>
      </c>
      <c r="AN38" s="168">
        <v>0</v>
      </c>
    </row>
    <row r="39" spans="1:43" ht="12.75" customHeight="1">
      <c r="A39" s="119">
        <v>10</v>
      </c>
      <c r="B39" s="110"/>
      <c r="C39" s="111"/>
      <c r="D39" s="112"/>
      <c r="E39" s="113"/>
      <c r="F39" s="112"/>
      <c r="G39" s="112"/>
      <c r="H39" s="114">
        <f t="shared" si="0"/>
        <v>100</v>
      </c>
      <c r="I39" s="117"/>
      <c r="J39" s="112"/>
      <c r="K39" s="114">
        <f t="shared" si="1"/>
        <v>100</v>
      </c>
      <c r="L39" s="115">
        <f t="shared" si="2"/>
        <v>100</v>
      </c>
      <c r="M39" s="116">
        <f t="shared" si="3"/>
        <v>100</v>
      </c>
      <c r="O39" s="191">
        <v>2</v>
      </c>
      <c r="P39" s="192">
        <v>11511202450</v>
      </c>
      <c r="Q39" s="192" t="s">
        <v>90</v>
      </c>
      <c r="R39" s="193" t="s">
        <v>31</v>
      </c>
      <c r="S39" s="172"/>
      <c r="T39" s="173">
        <v>6.5720000000000001</v>
      </c>
      <c r="U39" s="70">
        <v>1</v>
      </c>
      <c r="V39" s="173">
        <v>6.7720000000000002</v>
      </c>
      <c r="W39" s="173">
        <v>6.38</v>
      </c>
      <c r="X39" s="70">
        <v>4</v>
      </c>
      <c r="Y39" s="173">
        <v>7.18</v>
      </c>
      <c r="Z39" s="173"/>
      <c r="AA39" s="70"/>
      <c r="AB39" s="173">
        <v>0</v>
      </c>
      <c r="AC39" s="174">
        <v>2</v>
      </c>
      <c r="AL39" s="166">
        <v>2</v>
      </c>
      <c r="AM39" s="167">
        <v>5</v>
      </c>
      <c r="AN39" s="168">
        <v>2</v>
      </c>
      <c r="AO39" s="167">
        <v>1</v>
      </c>
      <c r="AP39" s="167">
        <v>1</v>
      </c>
      <c r="AQ39" s="168">
        <v>0</v>
      </c>
    </row>
    <row r="40" spans="1:43" ht="12.75" customHeight="1" thickBot="1">
      <c r="A40" s="119">
        <v>11</v>
      </c>
      <c r="B40" s="118"/>
      <c r="C40" s="117"/>
      <c r="D40" s="76"/>
      <c r="E40" s="113"/>
      <c r="F40" s="112"/>
      <c r="G40" s="76"/>
      <c r="H40" s="114">
        <f t="shared" si="0"/>
        <v>100</v>
      </c>
      <c r="I40" s="117"/>
      <c r="J40" s="76"/>
      <c r="K40" s="114">
        <f t="shared" si="1"/>
        <v>100</v>
      </c>
      <c r="L40" s="115">
        <f t="shared" si="2"/>
        <v>100</v>
      </c>
      <c r="M40" s="116">
        <f t="shared" si="3"/>
        <v>100</v>
      </c>
      <c r="O40" s="194">
        <v>3</v>
      </c>
      <c r="P40" s="195">
        <v>11511000278</v>
      </c>
      <c r="Q40" s="195" t="s">
        <v>41</v>
      </c>
      <c r="R40" s="196" t="s">
        <v>23</v>
      </c>
      <c r="S40" s="172"/>
      <c r="T40" s="173">
        <v>6.8630000000000004</v>
      </c>
      <c r="U40" s="70">
        <v>4</v>
      </c>
      <c r="V40" s="173">
        <v>7.6630000000000003</v>
      </c>
      <c r="W40" s="173">
        <v>6.4710000000000001</v>
      </c>
      <c r="X40" s="70">
        <v>4</v>
      </c>
      <c r="Y40" s="173">
        <v>7.2709999999999999</v>
      </c>
      <c r="Z40" s="173"/>
      <c r="AA40" s="70"/>
      <c r="AB40" s="173">
        <v>0</v>
      </c>
      <c r="AC40" s="178">
        <v>0</v>
      </c>
      <c r="AE40" s="197" t="s">
        <v>85</v>
      </c>
      <c r="AF40" s="197"/>
      <c r="AG40" s="197"/>
      <c r="AH40" s="90"/>
      <c r="AL40" s="180">
        <v>5</v>
      </c>
      <c r="AM40" s="181">
        <v>2</v>
      </c>
      <c r="AN40" s="182">
        <v>5</v>
      </c>
      <c r="AO40" s="181">
        <v>0</v>
      </c>
      <c r="AP40" s="181">
        <v>0</v>
      </c>
      <c r="AQ40" s="182">
        <v>0</v>
      </c>
    </row>
    <row r="41" spans="1:43" ht="12.75" customHeight="1">
      <c r="A41" s="119">
        <v>12</v>
      </c>
      <c r="B41" s="110"/>
      <c r="C41" s="111"/>
      <c r="D41" s="112"/>
      <c r="E41" s="113"/>
      <c r="F41" s="112"/>
      <c r="G41" s="112"/>
      <c r="H41" s="114">
        <f t="shared" si="0"/>
        <v>100</v>
      </c>
      <c r="I41" s="117"/>
      <c r="J41" s="112"/>
      <c r="K41" s="114">
        <f t="shared" si="1"/>
        <v>100</v>
      </c>
      <c r="L41" s="115">
        <f t="shared" si="2"/>
        <v>100</v>
      </c>
      <c r="M41" s="116">
        <f t="shared" si="3"/>
        <v>100</v>
      </c>
      <c r="T41" s="120"/>
      <c r="U41" s="120"/>
      <c r="V41" s="120"/>
      <c r="W41" s="120"/>
      <c r="X41" s="120"/>
      <c r="Y41" s="120"/>
      <c r="Z41" s="120"/>
      <c r="AA41" s="198"/>
      <c r="AB41" s="120"/>
      <c r="AE41" s="186" t="s">
        <v>83</v>
      </c>
      <c r="AF41" s="170" t="s">
        <v>39</v>
      </c>
      <c r="AG41" s="170" t="s">
        <v>40</v>
      </c>
      <c r="AH41" s="187" t="s">
        <v>23</v>
      </c>
    </row>
    <row r="42" spans="1:43" ht="12.75" customHeight="1">
      <c r="A42" s="119">
        <v>13</v>
      </c>
      <c r="B42" s="118"/>
      <c r="C42" s="117"/>
      <c r="D42" s="76"/>
      <c r="E42" s="113"/>
      <c r="F42" s="112"/>
      <c r="G42" s="76"/>
      <c r="H42" s="114">
        <f t="shared" si="0"/>
        <v>100</v>
      </c>
      <c r="I42" s="117"/>
      <c r="J42" s="76"/>
      <c r="K42" s="114">
        <f t="shared" si="1"/>
        <v>100</v>
      </c>
      <c r="L42" s="115">
        <f t="shared" si="2"/>
        <v>100</v>
      </c>
      <c r="M42" s="116">
        <f t="shared" si="3"/>
        <v>100</v>
      </c>
      <c r="AE42" s="188" t="s">
        <v>84</v>
      </c>
      <c r="AF42" s="189">
        <v>11511000278</v>
      </c>
      <c r="AG42" s="189" t="s">
        <v>41</v>
      </c>
      <c r="AH42" s="190" t="s">
        <v>23</v>
      </c>
    </row>
    <row r="43" spans="1:43" ht="12.75" customHeight="1">
      <c r="A43" s="119">
        <v>14</v>
      </c>
      <c r="B43" s="110"/>
      <c r="C43" s="111"/>
      <c r="D43" s="112"/>
      <c r="E43" s="113"/>
      <c r="F43" s="112"/>
      <c r="G43" s="112"/>
      <c r="H43" s="114">
        <f t="shared" si="0"/>
        <v>100</v>
      </c>
      <c r="I43" s="117"/>
      <c r="J43" s="112"/>
      <c r="K43" s="114">
        <f t="shared" si="1"/>
        <v>100</v>
      </c>
      <c r="L43" s="115">
        <f t="shared" si="2"/>
        <v>100</v>
      </c>
      <c r="M43" s="116">
        <f t="shared" si="3"/>
        <v>100</v>
      </c>
    </row>
    <row r="44" spans="1:43" ht="12.75" customHeight="1">
      <c r="A44" s="119">
        <v>15</v>
      </c>
      <c r="B44" s="110"/>
      <c r="C44" s="111"/>
      <c r="D44" s="76"/>
      <c r="E44" s="113"/>
      <c r="F44" s="112"/>
      <c r="G44" s="76"/>
      <c r="H44" s="114">
        <f t="shared" si="0"/>
        <v>100</v>
      </c>
      <c r="I44" s="117"/>
      <c r="J44" s="76"/>
      <c r="K44" s="114">
        <f t="shared" si="1"/>
        <v>100</v>
      </c>
      <c r="L44" s="115">
        <f t="shared" si="2"/>
        <v>100</v>
      </c>
      <c r="M44" s="116">
        <f t="shared" si="3"/>
        <v>100</v>
      </c>
      <c r="O44" s="133"/>
      <c r="P44" s="133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5"/>
      <c r="AB44" s="134"/>
      <c r="AC44" s="134"/>
      <c r="AD44" s="134"/>
      <c r="AE44" s="134"/>
      <c r="AF44" s="134"/>
      <c r="AG44" s="134"/>
      <c r="AH44" s="134"/>
      <c r="AI44" s="134"/>
    </row>
    <row r="45" spans="1:43" ht="12.75" customHeight="1" thickBot="1">
      <c r="A45" s="121">
        <v>16</v>
      </c>
      <c r="B45" s="122"/>
      <c r="C45" s="123"/>
      <c r="D45" s="124"/>
      <c r="E45" s="125"/>
      <c r="F45" s="124"/>
      <c r="G45" s="124"/>
      <c r="H45" s="126">
        <f t="shared" si="0"/>
        <v>100</v>
      </c>
      <c r="I45" s="127"/>
      <c r="J45" s="124"/>
      <c r="K45" s="126">
        <f t="shared" si="1"/>
        <v>100</v>
      </c>
      <c r="L45" s="128">
        <f t="shared" si="2"/>
        <v>100</v>
      </c>
      <c r="M45" s="129">
        <f t="shared" si="3"/>
        <v>100</v>
      </c>
      <c r="O45" s="138" t="s">
        <v>85</v>
      </c>
      <c r="P45" s="138"/>
      <c r="Q45" s="138"/>
      <c r="R45" s="138"/>
      <c r="T45" s="157"/>
      <c r="U45" s="57"/>
      <c r="V45" s="158"/>
      <c r="W45" s="157"/>
      <c r="X45" s="57"/>
      <c r="Y45" s="157"/>
      <c r="Z45" s="157"/>
      <c r="AA45" s="57"/>
      <c r="AB45" s="157"/>
      <c r="AE45" s="200" t="s">
        <v>86</v>
      </c>
      <c r="AF45" s="200"/>
      <c r="AG45" s="200"/>
      <c r="AH45" s="200"/>
    </row>
    <row r="46" spans="1:43" ht="12.75" customHeight="1" thickBot="1">
      <c r="O46"/>
      <c r="P46"/>
      <c r="Q46" s="146"/>
      <c r="R46" s="90"/>
      <c r="T46" s="161" t="s">
        <v>73</v>
      </c>
      <c r="U46" s="162" t="s">
        <v>57</v>
      </c>
      <c r="V46" s="163" t="s">
        <v>74</v>
      </c>
      <c r="W46" s="163" t="s">
        <v>75</v>
      </c>
      <c r="X46" s="162" t="s">
        <v>57</v>
      </c>
      <c r="Y46" s="163" t="s">
        <v>76</v>
      </c>
      <c r="Z46" s="163" t="s">
        <v>77</v>
      </c>
      <c r="AA46" s="162" t="s">
        <v>57</v>
      </c>
      <c r="AB46" s="164" t="s">
        <v>78</v>
      </c>
      <c r="AC46" s="165" t="s">
        <v>79</v>
      </c>
      <c r="AE46" s="201" t="s">
        <v>87</v>
      </c>
      <c r="AF46" s="202" t="s">
        <v>6</v>
      </c>
      <c r="AG46" s="203" t="s">
        <v>7</v>
      </c>
      <c r="AH46" s="204" t="s">
        <v>8</v>
      </c>
      <c r="AL46" s="166">
        <v>0</v>
      </c>
      <c r="AM46" s="167">
        <v>0</v>
      </c>
      <c r="AN46" s="168">
        <v>0</v>
      </c>
    </row>
    <row r="47" spans="1:43" ht="12.75" customHeight="1">
      <c r="O47" s="205" t="s">
        <v>83</v>
      </c>
      <c r="P47" s="170" t="s">
        <v>39</v>
      </c>
      <c r="Q47" s="170" t="s">
        <v>40</v>
      </c>
      <c r="R47" s="171" t="s">
        <v>23</v>
      </c>
      <c r="S47" s="172"/>
      <c r="T47" s="173">
        <v>8.6189999999999998</v>
      </c>
      <c r="U47" s="70"/>
      <c r="V47" s="173">
        <v>8.6189999999999998</v>
      </c>
      <c r="W47" s="173">
        <v>8.2539999999999996</v>
      </c>
      <c r="X47" s="70">
        <v>1</v>
      </c>
      <c r="Y47" s="173">
        <v>8.4539999999999988</v>
      </c>
      <c r="Z47" s="173"/>
      <c r="AA47" s="70"/>
      <c r="AB47" s="173">
        <v>0</v>
      </c>
      <c r="AC47" s="174">
        <v>0</v>
      </c>
      <c r="AE47" s="206">
        <v>1</v>
      </c>
      <c r="AF47" s="207">
        <v>11511303588</v>
      </c>
      <c r="AG47" s="208" t="s">
        <v>44</v>
      </c>
      <c r="AH47" s="209" t="s">
        <v>23</v>
      </c>
      <c r="AL47" s="166">
        <v>2</v>
      </c>
      <c r="AM47" s="167">
        <v>5</v>
      </c>
      <c r="AN47" s="168">
        <v>2</v>
      </c>
      <c r="AO47" s="167">
        <v>0</v>
      </c>
      <c r="AP47" s="167">
        <v>0</v>
      </c>
      <c r="AQ47" s="168">
        <v>0</v>
      </c>
    </row>
    <row r="48" spans="1:43" ht="12.75" customHeight="1" thickBot="1">
      <c r="O48" s="210" t="s">
        <v>84</v>
      </c>
      <c r="P48" s="176">
        <v>11511000278</v>
      </c>
      <c r="Q48" s="176" t="s">
        <v>41</v>
      </c>
      <c r="R48" s="177" t="s">
        <v>23</v>
      </c>
      <c r="S48" s="172"/>
      <c r="T48" s="173">
        <v>6.7549999999999999</v>
      </c>
      <c r="U48" s="70">
        <v>4</v>
      </c>
      <c r="V48" s="173">
        <v>7.5549999999999997</v>
      </c>
      <c r="W48" s="173">
        <v>6.7960000000000003</v>
      </c>
      <c r="X48" s="70"/>
      <c r="Y48" s="173">
        <v>6.7960000000000003</v>
      </c>
      <c r="Z48" s="173"/>
      <c r="AA48" s="70"/>
      <c r="AB48" s="173">
        <v>0</v>
      </c>
      <c r="AC48" s="178">
        <v>2</v>
      </c>
      <c r="AE48" s="206">
        <v>2</v>
      </c>
      <c r="AF48" s="207">
        <v>11511202450</v>
      </c>
      <c r="AG48" s="208" t="s">
        <v>90</v>
      </c>
      <c r="AH48" s="209" t="s">
        <v>31</v>
      </c>
      <c r="AL48" s="180">
        <v>5</v>
      </c>
      <c r="AM48" s="181">
        <v>2</v>
      </c>
      <c r="AN48" s="182">
        <v>5</v>
      </c>
      <c r="AO48" s="181">
        <v>1</v>
      </c>
      <c r="AP48" s="181">
        <v>1</v>
      </c>
      <c r="AQ48" s="182">
        <v>0</v>
      </c>
    </row>
    <row r="49" spans="15:43" ht="12.75" customHeight="1">
      <c r="O49" s="211"/>
      <c r="P49" s="211"/>
      <c r="Q49" s="211"/>
      <c r="R49" s="211"/>
      <c r="T49" s="78"/>
      <c r="U49" s="78"/>
      <c r="V49" s="78"/>
      <c r="W49" s="78"/>
      <c r="X49" s="78"/>
      <c r="Y49" s="78"/>
      <c r="Z49" s="78"/>
      <c r="AA49" s="212"/>
      <c r="AB49" s="78"/>
      <c r="AC49" s="44"/>
      <c r="AE49" s="206">
        <v>3</v>
      </c>
      <c r="AF49" s="207">
        <v>11511000278</v>
      </c>
      <c r="AG49" s="208" t="s">
        <v>41</v>
      </c>
      <c r="AH49" s="209" t="s">
        <v>23</v>
      </c>
    </row>
    <row r="50" spans="15:43" ht="12.75" customHeight="1" thickBot="1">
      <c r="O50" s="138" t="s">
        <v>88</v>
      </c>
      <c r="P50" s="138"/>
      <c r="Q50" s="138"/>
      <c r="R50" s="138"/>
      <c r="T50" s="157"/>
      <c r="U50" s="57"/>
      <c r="V50" s="158"/>
      <c r="W50" s="157"/>
      <c r="X50" s="57"/>
      <c r="Y50" s="157"/>
      <c r="Z50" s="157"/>
      <c r="AA50" s="57"/>
      <c r="AB50" s="157"/>
      <c r="AE50" s="206">
        <v>4</v>
      </c>
      <c r="AF50" s="207" t="s">
        <v>39</v>
      </c>
      <c r="AG50" s="208" t="s">
        <v>40</v>
      </c>
      <c r="AH50" s="209" t="s">
        <v>23</v>
      </c>
      <c r="AI50" s="213" t="s">
        <v>89</v>
      </c>
    </row>
    <row r="51" spans="15:43" ht="12.75" customHeight="1" thickBot="1">
      <c r="O51"/>
      <c r="P51"/>
      <c r="Q51" s="146"/>
      <c r="R51" s="90"/>
      <c r="T51" s="161" t="s">
        <v>73</v>
      </c>
      <c r="U51" s="162" t="s">
        <v>57</v>
      </c>
      <c r="V51" s="163" t="s">
        <v>74</v>
      </c>
      <c r="W51" s="163" t="s">
        <v>75</v>
      </c>
      <c r="X51" s="162" t="s">
        <v>57</v>
      </c>
      <c r="Y51" s="163" t="s">
        <v>76</v>
      </c>
      <c r="Z51" s="163" t="s">
        <v>77</v>
      </c>
      <c r="AA51" s="162" t="s">
        <v>57</v>
      </c>
      <c r="AB51" s="164" t="s">
        <v>78</v>
      </c>
      <c r="AC51" s="165" t="s">
        <v>79</v>
      </c>
      <c r="AE51" s="215">
        <v>5</v>
      </c>
      <c r="AF51" s="207" t="s">
        <v>91</v>
      </c>
      <c r="AG51" s="208" t="s">
        <v>92</v>
      </c>
      <c r="AH51" s="209" t="s">
        <v>26</v>
      </c>
      <c r="AI51" s="216">
        <v>100</v>
      </c>
      <c r="AL51" s="166">
        <v>0</v>
      </c>
      <c r="AM51" s="167">
        <v>0</v>
      </c>
      <c r="AN51" s="168">
        <v>0</v>
      </c>
    </row>
    <row r="52" spans="15:43" ht="12.75" customHeight="1">
      <c r="O52" s="214" t="s">
        <v>80</v>
      </c>
      <c r="P52" s="192">
        <v>11511303588</v>
      </c>
      <c r="Q52" s="192" t="s">
        <v>44</v>
      </c>
      <c r="R52" s="193" t="s">
        <v>23</v>
      </c>
      <c r="S52" s="172"/>
      <c r="T52" s="173">
        <v>6.1260000000000003</v>
      </c>
      <c r="U52" s="70"/>
      <c r="V52" s="173">
        <v>6.1260000000000003</v>
      </c>
      <c r="W52" s="173">
        <v>5.89</v>
      </c>
      <c r="X52" s="70"/>
      <c r="Y52" s="173">
        <v>5.89</v>
      </c>
      <c r="Z52" s="173"/>
      <c r="AA52" s="70"/>
      <c r="AB52" s="173">
        <v>0</v>
      </c>
      <c r="AC52" s="174">
        <v>2</v>
      </c>
      <c r="AE52" s="215">
        <v>4</v>
      </c>
      <c r="AF52" s="207" t="s">
        <v>24</v>
      </c>
      <c r="AG52" s="208" t="s">
        <v>24</v>
      </c>
      <c r="AH52" s="209" t="s">
        <v>24</v>
      </c>
      <c r="AI52" s="216" t="s">
        <v>24</v>
      </c>
      <c r="AL52" s="166">
        <v>2</v>
      </c>
      <c r="AM52" s="167">
        <v>5</v>
      </c>
      <c r="AN52" s="168">
        <v>2</v>
      </c>
      <c r="AO52" s="167">
        <v>1</v>
      </c>
      <c r="AP52" s="167">
        <v>1</v>
      </c>
      <c r="AQ52" s="168">
        <v>0</v>
      </c>
    </row>
    <row r="53" spans="15:43" ht="12.75" customHeight="1" thickBot="1">
      <c r="O53" s="217" t="s">
        <v>82</v>
      </c>
      <c r="P53" s="195">
        <v>11511202450</v>
      </c>
      <c r="Q53" s="195" t="s">
        <v>90</v>
      </c>
      <c r="R53" s="196" t="s">
        <v>31</v>
      </c>
      <c r="S53" s="172"/>
      <c r="T53" s="173">
        <v>6.484</v>
      </c>
      <c r="U53" s="70">
        <v>2</v>
      </c>
      <c r="V53" s="173">
        <v>6.8840000000000003</v>
      </c>
      <c r="W53" s="173">
        <v>100</v>
      </c>
      <c r="X53" s="70"/>
      <c r="Y53" s="173">
        <v>100</v>
      </c>
      <c r="Z53" s="173"/>
      <c r="AA53" s="70"/>
      <c r="AB53" s="173">
        <v>0</v>
      </c>
      <c r="AC53" s="178">
        <v>0</v>
      </c>
      <c r="AE53" s="215">
        <v>4</v>
      </c>
      <c r="AF53" s="207" t="s">
        <v>24</v>
      </c>
      <c r="AG53" s="208" t="s">
        <v>24</v>
      </c>
      <c r="AH53" s="209" t="s">
        <v>24</v>
      </c>
      <c r="AI53" s="216" t="s">
        <v>24</v>
      </c>
      <c r="AL53" s="180">
        <v>5</v>
      </c>
      <c r="AM53" s="181">
        <v>2</v>
      </c>
      <c r="AN53" s="182">
        <v>5</v>
      </c>
      <c r="AO53" s="181">
        <v>0</v>
      </c>
      <c r="AP53" s="181">
        <v>0</v>
      </c>
      <c r="AQ53" s="182">
        <v>0</v>
      </c>
    </row>
    <row r="54" spans="15:43" ht="12.75" customHeight="1">
      <c r="T54" s="120"/>
      <c r="U54" s="120"/>
      <c r="V54" s="120"/>
      <c r="W54" s="120"/>
      <c r="X54" s="120"/>
      <c r="Y54" s="218"/>
      <c r="Z54" s="167"/>
      <c r="AA54" s="198"/>
      <c r="AB54" s="120"/>
      <c r="AE54" s="219">
        <v>4</v>
      </c>
      <c r="AF54" s="112" t="s">
        <v>24</v>
      </c>
      <c r="AG54" s="220" t="s">
        <v>24</v>
      </c>
      <c r="AH54" s="112" t="s">
        <v>24</v>
      </c>
      <c r="AI54" s="117" t="s">
        <v>24</v>
      </c>
    </row>
    <row r="55" spans="15:43" ht="12.75" customHeight="1">
      <c r="T55" s="44"/>
      <c r="U55" s="211"/>
      <c r="V55" s="70"/>
      <c r="W55" s="44"/>
      <c r="X55" s="44"/>
      <c r="Y55" s="44"/>
      <c r="Z55" s="44"/>
      <c r="AA55" s="156"/>
      <c r="AB55" s="44"/>
      <c r="AE55" s="219"/>
      <c r="AF55" s="112"/>
      <c r="AG55" s="220"/>
      <c r="AH55" s="112"/>
      <c r="AI55" s="117"/>
    </row>
    <row r="56" spans="15:43" ht="12.75" customHeight="1">
      <c r="T56" s="44"/>
      <c r="U56" s="146"/>
      <c r="V56" s="70"/>
      <c r="AE56" s="219"/>
      <c r="AF56" s="112"/>
      <c r="AG56" s="220"/>
      <c r="AH56" s="112"/>
      <c r="AI56" s="117"/>
    </row>
    <row r="57" spans="15:43" ht="12.75" customHeight="1">
      <c r="T57" s="44"/>
      <c r="U57" s="146"/>
      <c r="V57" s="70"/>
      <c r="AE57" s="219"/>
      <c r="AF57" s="112"/>
      <c r="AG57" s="220"/>
      <c r="AH57" s="112"/>
      <c r="AI57" s="117"/>
    </row>
    <row r="58" spans="15:43" ht="12.75" customHeight="1">
      <c r="T58" s="44"/>
      <c r="U58" s="146"/>
      <c r="V58" s="70"/>
      <c r="AE58" s="219"/>
      <c r="AF58" s="112"/>
      <c r="AG58" s="220"/>
      <c r="AH58" s="112"/>
      <c r="AI58" s="117"/>
    </row>
    <row r="59" spans="15:43" ht="12.75" customHeight="1">
      <c r="T59" s="44"/>
      <c r="U59" s="146"/>
      <c r="V59" s="70"/>
      <c r="AE59" s="219"/>
      <c r="AF59" s="112"/>
      <c r="AG59" s="220"/>
      <c r="AH59" s="112"/>
      <c r="AI59" s="117"/>
    </row>
    <row r="60" spans="15:43" ht="12.75" customHeight="1">
      <c r="AE60" s="117"/>
      <c r="AF60" s="117"/>
      <c r="AG60" s="117"/>
      <c r="AH60" s="117"/>
      <c r="AI60" s="117"/>
    </row>
    <row r="61" spans="15:43" ht="12.75" customHeight="1">
      <c r="AE61" s="117"/>
      <c r="AF61" s="117"/>
      <c r="AG61" s="117"/>
      <c r="AH61" s="117"/>
      <c r="AI61" s="117"/>
    </row>
    <row r="62" spans="15:43" ht="12.75" customHeight="1">
      <c r="AE62" s="117"/>
      <c r="AF62" s="117"/>
      <c r="AG62" s="117"/>
      <c r="AH62" s="117"/>
      <c r="AI62" s="117"/>
    </row>
    <row r="63" spans="15:43" ht="12.75" customHeight="1">
      <c r="AE63" s="117"/>
      <c r="AF63" s="117"/>
      <c r="AG63" s="117"/>
      <c r="AH63" s="117"/>
      <c r="AI63" s="117"/>
    </row>
    <row r="64" spans="15:43" ht="12.75" customHeight="1">
      <c r="AE64" s="117"/>
      <c r="AF64" s="117"/>
      <c r="AG64" s="117"/>
      <c r="AH64" s="117"/>
      <c r="AI64" s="117"/>
    </row>
    <row r="65" spans="31:35" ht="12.75" customHeight="1">
      <c r="AE65" s="117"/>
      <c r="AF65" s="117"/>
      <c r="AG65" s="117"/>
      <c r="AH65" s="117"/>
      <c r="AI65" s="117"/>
    </row>
    <row r="66" spans="31:35" ht="12.75" customHeight="1">
      <c r="AE66" s="117"/>
      <c r="AF66" s="117"/>
      <c r="AG66" s="117"/>
      <c r="AH66" s="117"/>
      <c r="AI66" s="117"/>
    </row>
    <row r="67" spans="31:35" ht="12.75" customHeight="1">
      <c r="AE67" s="117"/>
      <c r="AF67" s="117"/>
      <c r="AG67" s="117"/>
      <c r="AH67" s="117"/>
      <c r="AI67" s="117"/>
    </row>
    <row r="68" spans="31:35" ht="12.75" customHeight="1">
      <c r="AE68" s="117"/>
      <c r="AF68" s="117"/>
      <c r="AG68" s="117"/>
      <c r="AH68" s="117"/>
      <c r="AI68" s="117"/>
    </row>
    <row r="69" spans="31:35" ht="12.75" customHeight="1">
      <c r="AE69" s="117"/>
      <c r="AF69" s="117"/>
      <c r="AG69" s="117"/>
      <c r="AH69" s="117"/>
      <c r="AI69" s="117"/>
    </row>
    <row r="70" spans="31:35" ht="12.75" customHeight="1">
      <c r="AE70" s="117"/>
      <c r="AF70" s="117"/>
      <c r="AG70" s="117"/>
      <c r="AH70" s="117"/>
      <c r="AI70" s="117"/>
    </row>
    <row r="71" spans="31:35" ht="12.75" customHeight="1">
      <c r="AE71" s="117"/>
      <c r="AF71" s="117"/>
      <c r="AG71" s="117"/>
      <c r="AH71" s="117"/>
      <c r="AI71" s="117"/>
    </row>
    <row r="72" spans="31:35" ht="12.75" customHeight="1">
      <c r="AE72" s="117"/>
      <c r="AF72" s="117"/>
      <c r="AG72" s="117"/>
      <c r="AH72" s="117"/>
      <c r="AI72" s="117"/>
    </row>
    <row r="73" spans="31:35" ht="12.75" customHeight="1">
      <c r="AE73" s="117"/>
      <c r="AF73" s="117"/>
      <c r="AG73" s="117"/>
      <c r="AH73" s="117"/>
      <c r="AI73" s="117"/>
    </row>
    <row r="74" spans="31:35" ht="12.75" customHeight="1">
      <c r="AE74" s="117"/>
      <c r="AF74" s="117"/>
      <c r="AG74" s="117"/>
      <c r="AH74" s="117"/>
      <c r="AI74" s="117"/>
    </row>
    <row r="75" spans="31:35" ht="12.75" customHeight="1"/>
    <row r="76" spans="31:35" ht="12.75" customHeight="1"/>
  </sheetData>
  <mergeCells count="4">
    <mergeCell ref="A1:B2"/>
    <mergeCell ref="C1:F2"/>
    <mergeCell ref="H1:M1"/>
    <mergeCell ref="A3:D3"/>
  </mergeCells>
  <conditionalFormatting sqref="B7:M22">
    <cfRule type="expression" dxfId="477" priority="404" stopIfTrue="1">
      <formula>ROW()/2-INT(ROW()/2)=0</formula>
    </cfRule>
  </conditionalFormatting>
  <conditionalFormatting sqref="AE41:AE44 AE24:AE35 AE37:AE39 AE46:AE59">
    <cfRule type="expression" dxfId="476" priority="403" stopIfTrue="1">
      <formula>$AG24=""</formula>
    </cfRule>
  </conditionalFormatting>
  <conditionalFormatting sqref="T8:V8">
    <cfRule type="expression" dxfId="475" priority="396" stopIfTrue="1">
      <formula>$AL8=7</formula>
    </cfRule>
    <cfRule type="expression" dxfId="474" priority="397" stopIfTrue="1">
      <formula>$AL8=6</formula>
    </cfRule>
    <cfRule type="expression" dxfId="473" priority="398" stopIfTrue="1">
      <formula>$AL8=3</formula>
    </cfRule>
    <cfRule type="expression" dxfId="472" priority="399" stopIfTrue="1">
      <formula>$AL8=4</formula>
    </cfRule>
    <cfRule type="expression" dxfId="471" priority="400" stopIfTrue="1">
      <formula>$AL8=2</formula>
    </cfRule>
    <cfRule type="expression" dxfId="470" priority="401" stopIfTrue="1">
      <formula>$AL8=5</formula>
    </cfRule>
    <cfRule type="expression" dxfId="469" priority="402" stopIfTrue="1">
      <formula>$AL8=1</formula>
    </cfRule>
  </conditionalFormatting>
  <conditionalFormatting sqref="V8">
    <cfRule type="cellIs" dxfId="468" priority="395" operator="lessThan">
      <formula>$V9</formula>
    </cfRule>
  </conditionalFormatting>
  <conditionalFormatting sqref="W8:Y8">
    <cfRule type="expression" dxfId="467" priority="388" stopIfTrue="1">
      <formula>$AM8=7</formula>
    </cfRule>
    <cfRule type="expression" dxfId="466" priority="389" stopIfTrue="1">
      <formula>$AM8=6</formula>
    </cfRule>
    <cfRule type="expression" dxfId="465" priority="390" stopIfTrue="1">
      <formula>$AM8=3</formula>
    </cfRule>
    <cfRule type="expression" dxfId="464" priority="391" stopIfTrue="1">
      <formula>$AM8=4</formula>
    </cfRule>
    <cfRule type="expression" dxfId="463" priority="392" stopIfTrue="1">
      <formula>$AM8=2</formula>
    </cfRule>
    <cfRule type="expression" dxfId="462" priority="393" stopIfTrue="1">
      <formula>$AM8=5</formula>
    </cfRule>
    <cfRule type="expression" dxfId="461" priority="394" stopIfTrue="1">
      <formula>$AM8=1</formula>
    </cfRule>
  </conditionalFormatting>
  <conditionalFormatting sqref="Y8">
    <cfRule type="cellIs" dxfId="460" priority="387" operator="lessThan">
      <formula>$Y9</formula>
    </cfRule>
  </conditionalFormatting>
  <conditionalFormatting sqref="T9:V9">
    <cfRule type="expression" dxfId="459" priority="380" stopIfTrue="1">
      <formula>$AL9=7</formula>
    </cfRule>
    <cfRule type="expression" dxfId="458" priority="381" stopIfTrue="1">
      <formula>$AL9=6</formula>
    </cfRule>
    <cfRule type="expression" dxfId="457" priority="382" stopIfTrue="1">
      <formula>$AL9=3</formula>
    </cfRule>
    <cfRule type="expression" dxfId="456" priority="383" stopIfTrue="1">
      <formula>$AL9=4</formula>
    </cfRule>
    <cfRule type="expression" dxfId="455" priority="384" stopIfTrue="1">
      <formula>$AL9=2</formula>
    </cfRule>
    <cfRule type="expression" dxfId="454" priority="385" stopIfTrue="1">
      <formula>$AL9=5</formula>
    </cfRule>
    <cfRule type="expression" dxfId="453" priority="386" stopIfTrue="1">
      <formula>$AL9=1</formula>
    </cfRule>
  </conditionalFormatting>
  <conditionalFormatting sqref="V9">
    <cfRule type="cellIs" dxfId="452" priority="379" operator="lessThan">
      <formula>$V8</formula>
    </cfRule>
  </conditionalFormatting>
  <conditionalFormatting sqref="W9:Y9">
    <cfRule type="expression" dxfId="451" priority="372" stopIfTrue="1">
      <formula>$AM9=7</formula>
    </cfRule>
    <cfRule type="expression" dxfId="450" priority="373" stopIfTrue="1">
      <formula>$AM9=6</formula>
    </cfRule>
    <cfRule type="expression" dxfId="449" priority="374" stopIfTrue="1">
      <formula>$AM9=3</formula>
    </cfRule>
    <cfRule type="expression" dxfId="448" priority="375" stopIfTrue="1">
      <formula>$AM9=4</formula>
    </cfRule>
    <cfRule type="expression" dxfId="447" priority="376" stopIfTrue="1">
      <formula>$AM9=2</formula>
    </cfRule>
    <cfRule type="expression" dxfId="446" priority="377" stopIfTrue="1">
      <formula>$AM9=5</formula>
    </cfRule>
    <cfRule type="expression" dxfId="445" priority="378" stopIfTrue="1">
      <formula>$AM9=1</formula>
    </cfRule>
  </conditionalFormatting>
  <conditionalFormatting sqref="Y9">
    <cfRule type="cellIs" dxfId="444" priority="371" operator="lessThan">
      <formula>$Y8</formula>
    </cfRule>
  </conditionalFormatting>
  <conditionalFormatting sqref="Z8:AB8">
    <cfRule type="expression" dxfId="443" priority="363" stopIfTrue="1">
      <formula>AND(OR($AC8=2,$AC9=2),$AC8+$AC9=2)</formula>
    </cfRule>
    <cfRule type="expression" dxfId="442" priority="364" stopIfTrue="1">
      <formula>$AN8=7</formula>
    </cfRule>
    <cfRule type="expression" dxfId="441" priority="365" stopIfTrue="1">
      <formula>$AN8=6</formula>
    </cfRule>
    <cfRule type="expression" dxfId="440" priority="366" stopIfTrue="1">
      <formula>$AN8=3</formula>
    </cfRule>
    <cfRule type="expression" dxfId="439" priority="367" stopIfTrue="1">
      <formula>$AN8=4</formula>
    </cfRule>
    <cfRule type="expression" dxfId="438" priority="368" stopIfTrue="1">
      <formula>$AN8=2</formula>
    </cfRule>
    <cfRule type="expression" dxfId="437" priority="369" stopIfTrue="1">
      <formula>$AN8=5</formula>
    </cfRule>
    <cfRule type="expression" dxfId="436" priority="370" stopIfTrue="1">
      <formula>$AN8=1</formula>
    </cfRule>
  </conditionalFormatting>
  <conditionalFormatting sqref="AB8">
    <cfRule type="cellIs" dxfId="435" priority="362" operator="lessThan">
      <formula>$AB9</formula>
    </cfRule>
  </conditionalFormatting>
  <conditionalFormatting sqref="Z9:AB9">
    <cfRule type="expression" dxfId="434" priority="354" stopIfTrue="1">
      <formula>AND(OR($AC8=2,$AC9=2),$AC8+$AC9=2)</formula>
    </cfRule>
    <cfRule type="expression" dxfId="433" priority="355" stopIfTrue="1">
      <formula>$AN9=7</formula>
    </cfRule>
    <cfRule type="expression" dxfId="432" priority="356" stopIfTrue="1">
      <formula>$AN9=6</formula>
    </cfRule>
    <cfRule type="expression" dxfId="431" priority="357" stopIfTrue="1">
      <formula>$AN9=3</formula>
    </cfRule>
    <cfRule type="expression" dxfId="430" priority="358" stopIfTrue="1">
      <formula>$AN9=4</formula>
    </cfRule>
    <cfRule type="expression" dxfId="429" priority="359" stopIfTrue="1">
      <formula>$AN9=2</formula>
    </cfRule>
    <cfRule type="expression" dxfId="428" priority="360" stopIfTrue="1">
      <formula>$AN9=5</formula>
    </cfRule>
    <cfRule type="expression" dxfId="427" priority="361" stopIfTrue="1">
      <formula>$AN9=1</formula>
    </cfRule>
  </conditionalFormatting>
  <conditionalFormatting sqref="AB9">
    <cfRule type="cellIs" dxfId="426" priority="353" operator="lessThan">
      <formula>$AB8</formula>
    </cfRule>
  </conditionalFormatting>
  <conditionalFormatting sqref="T12:V12">
    <cfRule type="expression" dxfId="425" priority="346" stopIfTrue="1">
      <formula>$AL12=7</formula>
    </cfRule>
    <cfRule type="expression" dxfId="424" priority="347" stopIfTrue="1">
      <formula>$AL12=6</formula>
    </cfRule>
    <cfRule type="expression" dxfId="423" priority="348" stopIfTrue="1">
      <formula>$AL12=3</formula>
    </cfRule>
    <cfRule type="expression" dxfId="422" priority="349" stopIfTrue="1">
      <formula>$AL12=4</formula>
    </cfRule>
    <cfRule type="expression" dxfId="421" priority="350" stopIfTrue="1">
      <formula>$AL12=2</formula>
    </cfRule>
    <cfRule type="expression" dxfId="420" priority="351" stopIfTrue="1">
      <formula>$AL12=5</formula>
    </cfRule>
    <cfRule type="expression" dxfId="419" priority="352" stopIfTrue="1">
      <formula>$AL12=1</formula>
    </cfRule>
  </conditionalFormatting>
  <conditionalFormatting sqref="V12">
    <cfRule type="cellIs" dxfId="418" priority="345" operator="lessThan">
      <formula>$V13</formula>
    </cfRule>
  </conditionalFormatting>
  <conditionalFormatting sqref="W12:Y12">
    <cfRule type="expression" dxfId="417" priority="338" stopIfTrue="1">
      <formula>$AM12=7</formula>
    </cfRule>
    <cfRule type="expression" dxfId="416" priority="339" stopIfTrue="1">
      <formula>$AM12=6</formula>
    </cfRule>
    <cfRule type="expression" dxfId="415" priority="340" stopIfTrue="1">
      <formula>$AM12=3</formula>
    </cfRule>
    <cfRule type="expression" dxfId="414" priority="341" stopIfTrue="1">
      <formula>$AM12=4</formula>
    </cfRule>
    <cfRule type="expression" dxfId="413" priority="342" stopIfTrue="1">
      <formula>$AM12=2</formula>
    </cfRule>
    <cfRule type="expression" dxfId="412" priority="343" stopIfTrue="1">
      <formula>$AM12=5</formula>
    </cfRule>
    <cfRule type="expression" dxfId="411" priority="344" stopIfTrue="1">
      <formula>$AM12=1</formula>
    </cfRule>
  </conditionalFormatting>
  <conditionalFormatting sqref="Y12">
    <cfRule type="cellIs" dxfId="410" priority="337" operator="lessThan">
      <formula>$Y13</formula>
    </cfRule>
  </conditionalFormatting>
  <conditionalFormatting sqref="T13:V13">
    <cfRule type="expression" dxfId="409" priority="330" stopIfTrue="1">
      <formula>$AL13=7</formula>
    </cfRule>
    <cfRule type="expression" dxfId="408" priority="331" stopIfTrue="1">
      <formula>$AL13=6</formula>
    </cfRule>
    <cfRule type="expression" dxfId="407" priority="332" stopIfTrue="1">
      <formula>$AL13=3</formula>
    </cfRule>
    <cfRule type="expression" dxfId="406" priority="333" stopIfTrue="1">
      <formula>$AL13=4</formula>
    </cfRule>
    <cfRule type="expression" dxfId="405" priority="334" stopIfTrue="1">
      <formula>$AL13=2</formula>
    </cfRule>
    <cfRule type="expression" dxfId="404" priority="335" stopIfTrue="1">
      <formula>$AL13=5</formula>
    </cfRule>
    <cfRule type="expression" dxfId="403" priority="336" stopIfTrue="1">
      <formula>$AL13=1</formula>
    </cfRule>
  </conditionalFormatting>
  <conditionalFormatting sqref="V13">
    <cfRule type="cellIs" dxfId="402" priority="329" operator="lessThan">
      <formula>$V12</formula>
    </cfRule>
  </conditionalFormatting>
  <conditionalFormatting sqref="W13:Y13">
    <cfRule type="expression" dxfId="401" priority="322" stopIfTrue="1">
      <formula>$AM13=7</formula>
    </cfRule>
    <cfRule type="expression" dxfId="400" priority="323" stopIfTrue="1">
      <formula>$AM13=6</formula>
    </cfRule>
    <cfRule type="expression" dxfId="399" priority="324" stopIfTrue="1">
      <formula>$AM13=3</formula>
    </cfRule>
    <cfRule type="expression" dxfId="398" priority="325" stopIfTrue="1">
      <formula>$AM13=4</formula>
    </cfRule>
    <cfRule type="expression" dxfId="397" priority="326" stopIfTrue="1">
      <formula>$AM13=2</formula>
    </cfRule>
    <cfRule type="expression" dxfId="396" priority="327" stopIfTrue="1">
      <formula>$AM13=5</formula>
    </cfRule>
    <cfRule type="expression" dxfId="395" priority="328" stopIfTrue="1">
      <formula>$AM13=1</formula>
    </cfRule>
  </conditionalFormatting>
  <conditionalFormatting sqref="Y13">
    <cfRule type="cellIs" dxfId="394" priority="321" operator="lessThan">
      <formula>$Y12</formula>
    </cfRule>
  </conditionalFormatting>
  <conditionalFormatting sqref="Z12:AB12">
    <cfRule type="expression" dxfId="393" priority="313" stopIfTrue="1">
      <formula>AND(OR($AC12=2,$AC13=2),$AC12+$AC13=2)</formula>
    </cfRule>
    <cfRule type="expression" dxfId="392" priority="314" stopIfTrue="1">
      <formula>$AN12=7</formula>
    </cfRule>
    <cfRule type="expression" dxfId="391" priority="315" stopIfTrue="1">
      <formula>$AN12=6</formula>
    </cfRule>
    <cfRule type="expression" dxfId="390" priority="316" stopIfTrue="1">
      <formula>$AN12=3</formula>
    </cfRule>
    <cfRule type="expression" dxfId="389" priority="317" stopIfTrue="1">
      <formula>$AN12=4</formula>
    </cfRule>
    <cfRule type="expression" dxfId="388" priority="318" stopIfTrue="1">
      <formula>$AN12=2</formula>
    </cfRule>
    <cfRule type="expression" dxfId="387" priority="319" stopIfTrue="1">
      <formula>$AN12=5</formula>
    </cfRule>
    <cfRule type="expression" dxfId="386" priority="320" stopIfTrue="1">
      <formula>$AN12=1</formula>
    </cfRule>
  </conditionalFormatting>
  <conditionalFormatting sqref="AB12">
    <cfRule type="cellIs" dxfId="385" priority="312" operator="lessThan">
      <formula>$AB13</formula>
    </cfRule>
  </conditionalFormatting>
  <conditionalFormatting sqref="Z13:AB13">
    <cfRule type="expression" dxfId="384" priority="304" stopIfTrue="1">
      <formula>AND(OR($AC12=2,$AC13=2),$AC12+$AC13=2)</formula>
    </cfRule>
    <cfRule type="expression" dxfId="383" priority="305" stopIfTrue="1">
      <formula>$AN13=7</formula>
    </cfRule>
    <cfRule type="expression" dxfId="382" priority="306" stopIfTrue="1">
      <formula>$AN13=6</formula>
    </cfRule>
    <cfRule type="expression" dxfId="381" priority="307" stopIfTrue="1">
      <formula>$AN13=3</formula>
    </cfRule>
    <cfRule type="expression" dxfId="380" priority="308" stopIfTrue="1">
      <formula>$AN13=4</formula>
    </cfRule>
    <cfRule type="expression" dxfId="379" priority="309" stopIfTrue="1">
      <formula>$AN13=2</formula>
    </cfRule>
    <cfRule type="expression" dxfId="378" priority="310" stopIfTrue="1">
      <formula>$AN13=5</formula>
    </cfRule>
    <cfRule type="expression" dxfId="377" priority="311" stopIfTrue="1">
      <formula>$AN13=1</formula>
    </cfRule>
  </conditionalFormatting>
  <conditionalFormatting sqref="AB13">
    <cfRule type="cellIs" dxfId="376" priority="303" operator="lessThan">
      <formula>$AB12</formula>
    </cfRule>
  </conditionalFormatting>
  <conditionalFormatting sqref="T20:V20">
    <cfRule type="expression" dxfId="375" priority="296" stopIfTrue="1">
      <formula>$AL20=7</formula>
    </cfRule>
    <cfRule type="expression" dxfId="374" priority="297" stopIfTrue="1">
      <formula>$AL20=6</formula>
    </cfRule>
    <cfRule type="expression" dxfId="373" priority="298" stopIfTrue="1">
      <formula>$AL20=3</formula>
    </cfRule>
    <cfRule type="expression" dxfId="372" priority="299" stopIfTrue="1">
      <formula>$AL20=4</formula>
    </cfRule>
    <cfRule type="expression" dxfId="371" priority="300" stopIfTrue="1">
      <formula>$AL20=2</formula>
    </cfRule>
    <cfRule type="expression" dxfId="370" priority="301" stopIfTrue="1">
      <formula>$AL20=5</formula>
    </cfRule>
    <cfRule type="expression" dxfId="369" priority="302" stopIfTrue="1">
      <formula>$AL20=1</formula>
    </cfRule>
  </conditionalFormatting>
  <conditionalFormatting sqref="V20">
    <cfRule type="cellIs" dxfId="368" priority="295" operator="lessThan">
      <formula>$V21</formula>
    </cfRule>
  </conditionalFormatting>
  <conditionalFormatting sqref="W20:Y20">
    <cfRule type="expression" dxfId="367" priority="288" stopIfTrue="1">
      <formula>$AM20=7</formula>
    </cfRule>
    <cfRule type="expression" dxfId="366" priority="289" stopIfTrue="1">
      <formula>$AM20=6</formula>
    </cfRule>
    <cfRule type="expression" dxfId="365" priority="290" stopIfTrue="1">
      <formula>$AM20=3</formula>
    </cfRule>
    <cfRule type="expression" dxfId="364" priority="291" stopIfTrue="1">
      <formula>$AM20=4</formula>
    </cfRule>
    <cfRule type="expression" dxfId="363" priority="292" stopIfTrue="1">
      <formula>$AM20=2</formula>
    </cfRule>
    <cfRule type="expression" dxfId="362" priority="293" stopIfTrue="1">
      <formula>$AM20=5</formula>
    </cfRule>
    <cfRule type="expression" dxfId="361" priority="294" stopIfTrue="1">
      <formula>$AM20=1</formula>
    </cfRule>
  </conditionalFormatting>
  <conditionalFormatting sqref="Y20">
    <cfRule type="cellIs" dxfId="360" priority="287" operator="lessThan">
      <formula>$Y21</formula>
    </cfRule>
  </conditionalFormatting>
  <conditionalFormatting sqref="T21:V21">
    <cfRule type="expression" dxfId="359" priority="280" stopIfTrue="1">
      <formula>$AL21=7</formula>
    </cfRule>
    <cfRule type="expression" dxfId="358" priority="281" stopIfTrue="1">
      <formula>$AL21=6</formula>
    </cfRule>
    <cfRule type="expression" dxfId="357" priority="282" stopIfTrue="1">
      <formula>$AL21=3</formula>
    </cfRule>
    <cfRule type="expression" dxfId="356" priority="283" stopIfTrue="1">
      <formula>$AL21=4</formula>
    </cfRule>
    <cfRule type="expression" dxfId="355" priority="284" stopIfTrue="1">
      <formula>$AL21=2</formula>
    </cfRule>
    <cfRule type="expression" dxfId="354" priority="285" stopIfTrue="1">
      <formula>$AL21=5</formula>
    </cfRule>
    <cfRule type="expression" dxfId="353" priority="286" stopIfTrue="1">
      <formula>$AL21=1</formula>
    </cfRule>
  </conditionalFormatting>
  <conditionalFormatting sqref="V21">
    <cfRule type="cellIs" dxfId="352" priority="279" operator="lessThan">
      <formula>$V20</formula>
    </cfRule>
  </conditionalFormatting>
  <conditionalFormatting sqref="W21:Y21">
    <cfRule type="expression" dxfId="351" priority="272" stopIfTrue="1">
      <formula>$AM21=7</formula>
    </cfRule>
    <cfRule type="expression" dxfId="350" priority="273" stopIfTrue="1">
      <formula>$AM21=6</formula>
    </cfRule>
    <cfRule type="expression" dxfId="349" priority="274" stopIfTrue="1">
      <formula>$AM21=3</formula>
    </cfRule>
    <cfRule type="expression" dxfId="348" priority="275" stopIfTrue="1">
      <formula>$AM21=4</formula>
    </cfRule>
    <cfRule type="expression" dxfId="347" priority="276" stopIfTrue="1">
      <formula>$AM21=2</formula>
    </cfRule>
    <cfRule type="expression" dxfId="346" priority="277" stopIfTrue="1">
      <formula>$AM21=5</formula>
    </cfRule>
    <cfRule type="expression" dxfId="345" priority="278" stopIfTrue="1">
      <formula>$AM21=1</formula>
    </cfRule>
  </conditionalFormatting>
  <conditionalFormatting sqref="Y21">
    <cfRule type="cellIs" dxfId="344" priority="271" operator="lessThan">
      <formula>$Y20</formula>
    </cfRule>
  </conditionalFormatting>
  <conditionalFormatting sqref="Z20:AB20">
    <cfRule type="expression" dxfId="343" priority="263" stopIfTrue="1">
      <formula>AND(OR($AC20=2,$AC21=2),$AC20+$AC21=2)</formula>
    </cfRule>
    <cfRule type="expression" dxfId="342" priority="264" stopIfTrue="1">
      <formula>$AN20=7</formula>
    </cfRule>
    <cfRule type="expression" dxfId="341" priority="265" stopIfTrue="1">
      <formula>$AN20=6</formula>
    </cfRule>
    <cfRule type="expression" dxfId="340" priority="266" stopIfTrue="1">
      <formula>$AN20=3</formula>
    </cfRule>
    <cfRule type="expression" dxfId="339" priority="267" stopIfTrue="1">
      <formula>$AN20=4</formula>
    </cfRule>
    <cfRule type="expression" dxfId="338" priority="268" stopIfTrue="1">
      <formula>$AN20=2</formula>
    </cfRule>
    <cfRule type="expression" dxfId="337" priority="269" stopIfTrue="1">
      <formula>$AN20=5</formula>
    </cfRule>
    <cfRule type="expression" dxfId="336" priority="270" stopIfTrue="1">
      <formula>$AN20=1</formula>
    </cfRule>
  </conditionalFormatting>
  <conditionalFormatting sqref="AB20">
    <cfRule type="cellIs" dxfId="335" priority="262" operator="lessThan">
      <formula>$AB21</formula>
    </cfRule>
  </conditionalFormatting>
  <conditionalFormatting sqref="Z21:AB21">
    <cfRule type="expression" dxfId="334" priority="254" stopIfTrue="1">
      <formula>AND(OR($AC20=2,$AC21=2),$AC20+$AC21=2)</formula>
    </cfRule>
    <cfRule type="expression" dxfId="333" priority="255" stopIfTrue="1">
      <formula>$AN21=7</formula>
    </cfRule>
    <cfRule type="expression" dxfId="332" priority="256" stopIfTrue="1">
      <formula>$AN21=6</formula>
    </cfRule>
    <cfRule type="expression" dxfId="331" priority="257" stopIfTrue="1">
      <formula>$AN21=3</formula>
    </cfRule>
    <cfRule type="expression" dxfId="330" priority="258" stopIfTrue="1">
      <formula>$AN21=4</formula>
    </cfRule>
    <cfRule type="expression" dxfId="329" priority="259" stopIfTrue="1">
      <formula>$AN21=2</formula>
    </cfRule>
    <cfRule type="expression" dxfId="328" priority="260" stopIfTrue="1">
      <formula>$AN21=5</formula>
    </cfRule>
    <cfRule type="expression" dxfId="327" priority="261" stopIfTrue="1">
      <formula>$AN21=1</formula>
    </cfRule>
  </conditionalFormatting>
  <conditionalFormatting sqref="AB21">
    <cfRule type="cellIs" dxfId="326" priority="253" operator="lessThan">
      <formula>$AB20</formula>
    </cfRule>
  </conditionalFormatting>
  <conditionalFormatting sqref="T25:V25">
    <cfRule type="expression" dxfId="325" priority="246" stopIfTrue="1">
      <formula>$AL25=7</formula>
    </cfRule>
    <cfRule type="expression" dxfId="324" priority="247" stopIfTrue="1">
      <formula>$AL25=6</formula>
    </cfRule>
    <cfRule type="expression" dxfId="323" priority="248" stopIfTrue="1">
      <formula>$AL25=3</formula>
    </cfRule>
    <cfRule type="expression" dxfId="322" priority="249" stopIfTrue="1">
      <formula>$AL25=4</formula>
    </cfRule>
    <cfRule type="expression" dxfId="321" priority="250" stopIfTrue="1">
      <formula>$AL25=2</formula>
    </cfRule>
    <cfRule type="expression" dxfId="320" priority="251" stopIfTrue="1">
      <formula>$AL25=5</formula>
    </cfRule>
    <cfRule type="expression" dxfId="319" priority="252" stopIfTrue="1">
      <formula>$AL25=1</formula>
    </cfRule>
  </conditionalFormatting>
  <conditionalFormatting sqref="V25">
    <cfRule type="cellIs" dxfId="318" priority="245" operator="lessThan">
      <formula>$V26</formula>
    </cfRule>
  </conditionalFormatting>
  <conditionalFormatting sqref="W25:Y25">
    <cfRule type="expression" dxfId="317" priority="238" stopIfTrue="1">
      <formula>$AM25=7</formula>
    </cfRule>
    <cfRule type="expression" dxfId="316" priority="239" stopIfTrue="1">
      <formula>$AM25=6</formula>
    </cfRule>
    <cfRule type="expression" dxfId="315" priority="240" stopIfTrue="1">
      <formula>$AM25=3</formula>
    </cfRule>
    <cfRule type="expression" dxfId="314" priority="241" stopIfTrue="1">
      <formula>$AM25=4</formula>
    </cfRule>
    <cfRule type="expression" dxfId="313" priority="242" stopIfTrue="1">
      <formula>$AM25=2</formula>
    </cfRule>
    <cfRule type="expression" dxfId="312" priority="243" stopIfTrue="1">
      <formula>$AM25=5</formula>
    </cfRule>
    <cfRule type="expression" dxfId="311" priority="244" stopIfTrue="1">
      <formula>$AM25=1</formula>
    </cfRule>
  </conditionalFormatting>
  <conditionalFormatting sqref="Y25">
    <cfRule type="cellIs" dxfId="310" priority="237" operator="lessThan">
      <formula>$Y26</formula>
    </cfRule>
  </conditionalFormatting>
  <conditionalFormatting sqref="T26:V26">
    <cfRule type="expression" dxfId="309" priority="230" stopIfTrue="1">
      <formula>$AL26=7</formula>
    </cfRule>
    <cfRule type="expression" dxfId="308" priority="231" stopIfTrue="1">
      <formula>$AL26=6</formula>
    </cfRule>
    <cfRule type="expression" dxfId="307" priority="232" stopIfTrue="1">
      <formula>$AL26=3</formula>
    </cfRule>
    <cfRule type="expression" dxfId="306" priority="233" stopIfTrue="1">
      <formula>$AL26=4</formula>
    </cfRule>
    <cfRule type="expression" dxfId="305" priority="234" stopIfTrue="1">
      <formula>$AL26=2</formula>
    </cfRule>
    <cfRule type="expression" dxfId="304" priority="235" stopIfTrue="1">
      <formula>$AL26=5</formula>
    </cfRule>
    <cfRule type="expression" dxfId="303" priority="236" stopIfTrue="1">
      <formula>$AL26=1</formula>
    </cfRule>
  </conditionalFormatting>
  <conditionalFormatting sqref="V26">
    <cfRule type="cellIs" dxfId="302" priority="229" operator="lessThan">
      <formula>$V25</formula>
    </cfRule>
  </conditionalFormatting>
  <conditionalFormatting sqref="W26:Y26">
    <cfRule type="expression" dxfId="301" priority="222" stopIfTrue="1">
      <formula>$AM26=7</formula>
    </cfRule>
    <cfRule type="expression" dxfId="300" priority="223" stopIfTrue="1">
      <formula>$AM26=6</formula>
    </cfRule>
    <cfRule type="expression" dxfId="299" priority="224" stopIfTrue="1">
      <formula>$AM26=3</formula>
    </cfRule>
    <cfRule type="expression" dxfId="298" priority="225" stopIfTrue="1">
      <formula>$AM26=4</formula>
    </cfRule>
    <cfRule type="expression" dxfId="297" priority="226" stopIfTrue="1">
      <formula>$AM26=2</formula>
    </cfRule>
    <cfRule type="expression" dxfId="296" priority="227" stopIfTrue="1">
      <formula>$AM26=5</formula>
    </cfRule>
    <cfRule type="expression" dxfId="295" priority="228" stopIfTrue="1">
      <formula>$AM26=1</formula>
    </cfRule>
  </conditionalFormatting>
  <conditionalFormatting sqref="Y26">
    <cfRule type="cellIs" dxfId="294" priority="221" operator="lessThan">
      <formula>$Y25</formula>
    </cfRule>
  </conditionalFormatting>
  <conditionalFormatting sqref="Z25:AB25">
    <cfRule type="expression" dxfId="293" priority="213" stopIfTrue="1">
      <formula>AND(OR($AC25=2,$AC26=2),$AC25+$AC26=2)</formula>
    </cfRule>
    <cfRule type="expression" dxfId="292" priority="214" stopIfTrue="1">
      <formula>$AN25=7</formula>
    </cfRule>
    <cfRule type="expression" dxfId="291" priority="215" stopIfTrue="1">
      <formula>$AN25=6</formula>
    </cfRule>
    <cfRule type="expression" dxfId="290" priority="216" stopIfTrue="1">
      <formula>$AN25=3</formula>
    </cfRule>
    <cfRule type="expression" dxfId="289" priority="217" stopIfTrue="1">
      <formula>$AN25=4</formula>
    </cfRule>
    <cfRule type="expression" dxfId="288" priority="218" stopIfTrue="1">
      <formula>$AN25=2</formula>
    </cfRule>
    <cfRule type="expression" dxfId="287" priority="219" stopIfTrue="1">
      <formula>$AN25=5</formula>
    </cfRule>
    <cfRule type="expression" dxfId="286" priority="220" stopIfTrue="1">
      <formula>$AN25=1</formula>
    </cfRule>
  </conditionalFormatting>
  <conditionalFormatting sqref="AB25">
    <cfRule type="cellIs" dxfId="285" priority="212" operator="lessThan">
      <formula>$AB26</formula>
    </cfRule>
  </conditionalFormatting>
  <conditionalFormatting sqref="Z26:AB26">
    <cfRule type="expression" dxfId="284" priority="204" stopIfTrue="1">
      <formula>AND(OR($AC25=2,$AC26=2),$AC25+$AC26=2)</formula>
    </cfRule>
    <cfRule type="expression" dxfId="283" priority="205" stopIfTrue="1">
      <formula>$AN26=7</formula>
    </cfRule>
    <cfRule type="expression" dxfId="282" priority="206" stopIfTrue="1">
      <formula>$AN26=6</formula>
    </cfRule>
    <cfRule type="expression" dxfId="281" priority="207" stopIfTrue="1">
      <formula>$AN26=3</formula>
    </cfRule>
    <cfRule type="expression" dxfId="280" priority="208" stopIfTrue="1">
      <formula>$AN26=4</formula>
    </cfRule>
    <cfRule type="expression" dxfId="279" priority="209" stopIfTrue="1">
      <formula>$AN26=2</formula>
    </cfRule>
    <cfRule type="expression" dxfId="278" priority="210" stopIfTrue="1">
      <formula>$AN26=5</formula>
    </cfRule>
    <cfRule type="expression" dxfId="277" priority="211" stopIfTrue="1">
      <formula>$AN26=1</formula>
    </cfRule>
  </conditionalFormatting>
  <conditionalFormatting sqref="AB26">
    <cfRule type="cellIs" dxfId="276" priority="203" operator="lessThan">
      <formula>$AB25</formula>
    </cfRule>
  </conditionalFormatting>
  <conditionalFormatting sqref="B30:M45">
    <cfRule type="expression" dxfId="275" priority="202" stopIfTrue="1">
      <formula>ROW()/2-INT(ROW()/2)=0</formula>
    </cfRule>
  </conditionalFormatting>
  <conditionalFormatting sqref="AE51:AE55">
    <cfRule type="expression" dxfId="274" priority="201" stopIfTrue="1">
      <formula>$AG51=""</formula>
    </cfRule>
  </conditionalFormatting>
  <conditionalFormatting sqref="T35:V35">
    <cfRule type="expression" dxfId="273" priority="194" stopIfTrue="1">
      <formula>$AL35=7</formula>
    </cfRule>
    <cfRule type="expression" dxfId="272" priority="195" stopIfTrue="1">
      <formula>$AL35=6</formula>
    </cfRule>
    <cfRule type="expression" dxfId="271" priority="196" stopIfTrue="1">
      <formula>$AL35=3</formula>
    </cfRule>
    <cfRule type="expression" dxfId="270" priority="197" stopIfTrue="1">
      <formula>$AL35=4</formula>
    </cfRule>
    <cfRule type="expression" dxfId="269" priority="198" stopIfTrue="1">
      <formula>$AL35=2</formula>
    </cfRule>
    <cfRule type="expression" dxfId="268" priority="199" stopIfTrue="1">
      <formula>$AL35=5</formula>
    </cfRule>
    <cfRule type="expression" dxfId="267" priority="200" stopIfTrue="1">
      <formula>$AL35=1</formula>
    </cfRule>
  </conditionalFormatting>
  <conditionalFormatting sqref="V35">
    <cfRule type="cellIs" dxfId="266" priority="193" operator="lessThan">
      <formula>$V36</formula>
    </cfRule>
  </conditionalFormatting>
  <conditionalFormatting sqref="W35:Y35">
    <cfRule type="expression" dxfId="265" priority="186" stopIfTrue="1">
      <formula>$AM35=7</formula>
    </cfRule>
    <cfRule type="expression" dxfId="264" priority="187" stopIfTrue="1">
      <formula>$AM35=6</formula>
    </cfRule>
    <cfRule type="expression" dxfId="263" priority="188" stopIfTrue="1">
      <formula>$AM35=3</formula>
    </cfRule>
    <cfRule type="expression" dxfId="262" priority="189" stopIfTrue="1">
      <formula>$AM35=4</formula>
    </cfRule>
    <cfRule type="expression" dxfId="261" priority="190" stopIfTrue="1">
      <formula>$AM35=2</formula>
    </cfRule>
    <cfRule type="expression" dxfId="260" priority="191" stopIfTrue="1">
      <formula>$AM35=5</formula>
    </cfRule>
    <cfRule type="expression" dxfId="259" priority="192" stopIfTrue="1">
      <formula>$AM35=1</formula>
    </cfRule>
  </conditionalFormatting>
  <conditionalFormatting sqref="Y35">
    <cfRule type="cellIs" dxfId="258" priority="185" operator="lessThan">
      <formula>$Y36</formula>
    </cfRule>
  </conditionalFormatting>
  <conditionalFormatting sqref="T36:V36">
    <cfRule type="expression" dxfId="257" priority="178" stopIfTrue="1">
      <formula>$AL36=7</formula>
    </cfRule>
    <cfRule type="expression" dxfId="256" priority="179" stopIfTrue="1">
      <formula>$AL36=6</formula>
    </cfRule>
    <cfRule type="expression" dxfId="255" priority="180" stopIfTrue="1">
      <formula>$AL36=3</formula>
    </cfRule>
    <cfRule type="expression" dxfId="254" priority="181" stopIfTrue="1">
      <formula>$AL36=4</formula>
    </cfRule>
    <cfRule type="expression" dxfId="253" priority="182" stopIfTrue="1">
      <formula>$AL36=2</formula>
    </cfRule>
    <cfRule type="expression" dxfId="252" priority="183" stopIfTrue="1">
      <formula>$AL36=5</formula>
    </cfRule>
    <cfRule type="expression" dxfId="251" priority="184" stopIfTrue="1">
      <formula>$AL36=1</formula>
    </cfRule>
  </conditionalFormatting>
  <conditionalFormatting sqref="V36">
    <cfRule type="cellIs" dxfId="250" priority="177" operator="lessThan">
      <formula>$V35</formula>
    </cfRule>
  </conditionalFormatting>
  <conditionalFormatting sqref="W36:Y36">
    <cfRule type="expression" dxfId="249" priority="170" stopIfTrue="1">
      <formula>$AM36=7</formula>
    </cfRule>
    <cfRule type="expression" dxfId="248" priority="171" stopIfTrue="1">
      <formula>$AM36=6</formula>
    </cfRule>
    <cfRule type="expression" dxfId="247" priority="172" stopIfTrue="1">
      <formula>$AM36=3</formula>
    </cfRule>
    <cfRule type="expression" dxfId="246" priority="173" stopIfTrue="1">
      <formula>$AM36=4</formula>
    </cfRule>
    <cfRule type="expression" dxfId="245" priority="174" stopIfTrue="1">
      <formula>$AM36=2</formula>
    </cfRule>
    <cfRule type="expression" dxfId="244" priority="175" stopIfTrue="1">
      <formula>$AM36=5</formula>
    </cfRule>
    <cfRule type="expression" dxfId="243" priority="176" stopIfTrue="1">
      <formula>$AM36=1</formula>
    </cfRule>
  </conditionalFormatting>
  <conditionalFormatting sqref="Y36">
    <cfRule type="cellIs" dxfId="242" priority="169" operator="lessThan">
      <formula>$Y35</formula>
    </cfRule>
  </conditionalFormatting>
  <conditionalFormatting sqref="Z35:AB35">
    <cfRule type="expression" dxfId="241" priority="161" stopIfTrue="1">
      <formula>AND(OR($AC35=2,$AC36=2),$AC35+$AC36=2)</formula>
    </cfRule>
    <cfRule type="expression" dxfId="240" priority="162" stopIfTrue="1">
      <formula>$AN35=7</formula>
    </cfRule>
    <cfRule type="expression" dxfId="239" priority="163" stopIfTrue="1">
      <formula>$AN35=6</formula>
    </cfRule>
    <cfRule type="expression" dxfId="238" priority="164" stopIfTrue="1">
      <formula>$AN35=3</formula>
    </cfRule>
    <cfRule type="expression" dxfId="237" priority="165" stopIfTrue="1">
      <formula>$AN35=4</formula>
    </cfRule>
    <cfRule type="expression" dxfId="236" priority="166" stopIfTrue="1">
      <formula>$AN35=2</formula>
    </cfRule>
    <cfRule type="expression" dxfId="235" priority="167" stopIfTrue="1">
      <formula>$AN35=5</formula>
    </cfRule>
    <cfRule type="expression" dxfId="234" priority="168" stopIfTrue="1">
      <formula>$AN35=1</formula>
    </cfRule>
  </conditionalFormatting>
  <conditionalFormatting sqref="AB35">
    <cfRule type="cellIs" dxfId="233" priority="160" operator="lessThan">
      <formula>$AB36</formula>
    </cfRule>
  </conditionalFormatting>
  <conditionalFormatting sqref="Z36:AB36">
    <cfRule type="expression" dxfId="232" priority="152" stopIfTrue="1">
      <formula>AND(OR($AC35=2,$AC36=2),$AC35+$AC36=2)</formula>
    </cfRule>
    <cfRule type="expression" dxfId="231" priority="153" stopIfTrue="1">
      <formula>$AN36=7</formula>
    </cfRule>
    <cfRule type="expression" dxfId="230" priority="154" stopIfTrue="1">
      <formula>$AN36=6</formula>
    </cfRule>
    <cfRule type="expression" dxfId="229" priority="155" stopIfTrue="1">
      <formula>$AN36=3</formula>
    </cfRule>
    <cfRule type="expression" dxfId="228" priority="156" stopIfTrue="1">
      <formula>$AN36=4</formula>
    </cfRule>
    <cfRule type="expression" dxfId="227" priority="157" stopIfTrue="1">
      <formula>$AN36=2</formula>
    </cfRule>
    <cfRule type="expression" dxfId="226" priority="158" stopIfTrue="1">
      <formula>$AN36=5</formula>
    </cfRule>
    <cfRule type="expression" dxfId="225" priority="159" stopIfTrue="1">
      <formula>$AN36=1</formula>
    </cfRule>
  </conditionalFormatting>
  <conditionalFormatting sqref="AB36">
    <cfRule type="cellIs" dxfId="224" priority="151" operator="lessThan">
      <formula>$AB35</formula>
    </cfRule>
  </conditionalFormatting>
  <conditionalFormatting sqref="T39:V39">
    <cfRule type="expression" dxfId="223" priority="144" stopIfTrue="1">
      <formula>$AL39=7</formula>
    </cfRule>
    <cfRule type="expression" dxfId="222" priority="145" stopIfTrue="1">
      <formula>$AL39=6</formula>
    </cfRule>
    <cfRule type="expression" dxfId="221" priority="146" stopIfTrue="1">
      <formula>$AL39=3</formula>
    </cfRule>
    <cfRule type="expression" dxfId="220" priority="147" stopIfTrue="1">
      <formula>$AL39=4</formula>
    </cfRule>
    <cfRule type="expression" dxfId="219" priority="148" stopIfTrue="1">
      <formula>$AL39=2</formula>
    </cfRule>
    <cfRule type="expression" dxfId="218" priority="149" stopIfTrue="1">
      <formula>$AL39=5</formula>
    </cfRule>
    <cfRule type="expression" dxfId="217" priority="150" stopIfTrue="1">
      <formula>$AL39=1</formula>
    </cfRule>
  </conditionalFormatting>
  <conditionalFormatting sqref="V39">
    <cfRule type="cellIs" dxfId="216" priority="143" operator="lessThan">
      <formula>$V40</formula>
    </cfRule>
  </conditionalFormatting>
  <conditionalFormatting sqref="W39:Y39">
    <cfRule type="expression" dxfId="215" priority="136" stopIfTrue="1">
      <formula>$AM39=7</formula>
    </cfRule>
    <cfRule type="expression" dxfId="214" priority="137" stopIfTrue="1">
      <formula>$AM39=6</formula>
    </cfRule>
    <cfRule type="expression" dxfId="213" priority="138" stopIfTrue="1">
      <formula>$AM39=3</formula>
    </cfRule>
    <cfRule type="expression" dxfId="212" priority="139" stopIfTrue="1">
      <formula>$AM39=4</formula>
    </cfRule>
    <cfRule type="expression" dxfId="211" priority="140" stopIfTrue="1">
      <formula>$AM39=2</formula>
    </cfRule>
    <cfRule type="expression" dxfId="210" priority="141" stopIfTrue="1">
      <formula>$AM39=5</formula>
    </cfRule>
    <cfRule type="expression" dxfId="209" priority="142" stopIfTrue="1">
      <formula>$AM39=1</formula>
    </cfRule>
  </conditionalFormatting>
  <conditionalFormatting sqref="Y39">
    <cfRule type="cellIs" dxfId="208" priority="135" operator="lessThan">
      <formula>$Y40</formula>
    </cfRule>
  </conditionalFormatting>
  <conditionalFormatting sqref="T40:V40">
    <cfRule type="expression" dxfId="207" priority="128" stopIfTrue="1">
      <formula>$AL40=7</formula>
    </cfRule>
    <cfRule type="expression" dxfId="206" priority="129" stopIfTrue="1">
      <formula>$AL40=6</formula>
    </cfRule>
    <cfRule type="expression" dxfId="205" priority="130" stopIfTrue="1">
      <formula>$AL40=3</formula>
    </cfRule>
    <cfRule type="expression" dxfId="204" priority="131" stopIfTrue="1">
      <formula>$AL40=4</formula>
    </cfRule>
    <cfRule type="expression" dxfId="203" priority="132" stopIfTrue="1">
      <formula>$AL40=2</formula>
    </cfRule>
    <cfRule type="expression" dxfId="202" priority="133" stopIfTrue="1">
      <formula>$AL40=5</formula>
    </cfRule>
    <cfRule type="expression" dxfId="201" priority="134" stopIfTrue="1">
      <formula>$AL40=1</formula>
    </cfRule>
  </conditionalFormatting>
  <conditionalFormatting sqref="V40">
    <cfRule type="cellIs" dxfId="200" priority="127" operator="lessThan">
      <formula>$V39</formula>
    </cfRule>
  </conditionalFormatting>
  <conditionalFormatting sqref="W40:Y40">
    <cfRule type="expression" dxfId="199" priority="120" stopIfTrue="1">
      <formula>$AM40=7</formula>
    </cfRule>
    <cfRule type="expression" dxfId="198" priority="121" stopIfTrue="1">
      <formula>$AM40=6</formula>
    </cfRule>
    <cfRule type="expression" dxfId="197" priority="122" stopIfTrue="1">
      <formula>$AM40=3</formula>
    </cfRule>
    <cfRule type="expression" dxfId="196" priority="123" stopIfTrue="1">
      <formula>$AM40=4</formula>
    </cfRule>
    <cfRule type="expression" dxfId="195" priority="124" stopIfTrue="1">
      <formula>$AM40=2</formula>
    </cfRule>
    <cfRule type="expression" dxfId="194" priority="125" stopIfTrue="1">
      <formula>$AM40=5</formula>
    </cfRule>
    <cfRule type="expression" dxfId="193" priority="126" stopIfTrue="1">
      <formula>$AM40=1</formula>
    </cfRule>
  </conditionalFormatting>
  <conditionalFormatting sqref="Y40">
    <cfRule type="cellIs" dxfId="192" priority="119" operator="lessThan">
      <formula>$Y39</formula>
    </cfRule>
  </conditionalFormatting>
  <conditionalFormatting sqref="Z39:AB39">
    <cfRule type="expression" dxfId="191" priority="111" stopIfTrue="1">
      <formula>AND(OR($AC39=2,$AC40=2),$AC39+$AC40=2)</formula>
    </cfRule>
    <cfRule type="expression" dxfId="190" priority="112" stopIfTrue="1">
      <formula>$AN39=7</formula>
    </cfRule>
    <cfRule type="expression" dxfId="189" priority="113" stopIfTrue="1">
      <formula>$AN39=6</formula>
    </cfRule>
    <cfRule type="expression" dxfId="188" priority="114" stopIfTrue="1">
      <formula>$AN39=3</formula>
    </cfRule>
    <cfRule type="expression" dxfId="187" priority="115" stopIfTrue="1">
      <formula>$AN39=4</formula>
    </cfRule>
    <cfRule type="expression" dxfId="186" priority="116" stopIfTrue="1">
      <formula>$AN39=2</formula>
    </cfRule>
    <cfRule type="expression" dxfId="185" priority="117" stopIfTrue="1">
      <formula>$AN39=5</formula>
    </cfRule>
    <cfRule type="expression" dxfId="184" priority="118" stopIfTrue="1">
      <formula>$AN39=1</formula>
    </cfRule>
  </conditionalFormatting>
  <conditionalFormatting sqref="AB39">
    <cfRule type="cellIs" dxfId="183" priority="110" operator="lessThan">
      <formula>$AB40</formula>
    </cfRule>
  </conditionalFormatting>
  <conditionalFormatting sqref="Z40:AB40">
    <cfRule type="expression" dxfId="182" priority="102" stopIfTrue="1">
      <formula>AND(OR($AC39=2,$AC40=2),$AC39+$AC40=2)</formula>
    </cfRule>
    <cfRule type="expression" dxfId="181" priority="103" stopIfTrue="1">
      <formula>$AN40=7</formula>
    </cfRule>
    <cfRule type="expression" dxfId="180" priority="104" stopIfTrue="1">
      <formula>$AN40=6</formula>
    </cfRule>
    <cfRule type="expression" dxfId="179" priority="105" stopIfTrue="1">
      <formula>$AN40=3</formula>
    </cfRule>
    <cfRule type="expression" dxfId="178" priority="106" stopIfTrue="1">
      <formula>$AN40=4</formula>
    </cfRule>
    <cfRule type="expression" dxfId="177" priority="107" stopIfTrue="1">
      <formula>$AN40=2</formula>
    </cfRule>
    <cfRule type="expression" dxfId="176" priority="108" stopIfTrue="1">
      <formula>$AN40=5</formula>
    </cfRule>
    <cfRule type="expression" dxfId="175" priority="109" stopIfTrue="1">
      <formula>$AN40=1</formula>
    </cfRule>
  </conditionalFormatting>
  <conditionalFormatting sqref="AB40">
    <cfRule type="cellIs" dxfId="174" priority="101" operator="lessThan">
      <formula>$AB39</formula>
    </cfRule>
  </conditionalFormatting>
  <conditionalFormatting sqref="T47:V47">
    <cfRule type="expression" dxfId="173" priority="94" stopIfTrue="1">
      <formula>$AL47=7</formula>
    </cfRule>
    <cfRule type="expression" dxfId="172" priority="95" stopIfTrue="1">
      <formula>$AL47=6</formula>
    </cfRule>
    <cfRule type="expression" dxfId="171" priority="96" stopIfTrue="1">
      <formula>$AL47=3</formula>
    </cfRule>
    <cfRule type="expression" dxfId="170" priority="97" stopIfTrue="1">
      <formula>$AL47=4</formula>
    </cfRule>
    <cfRule type="expression" dxfId="169" priority="98" stopIfTrue="1">
      <formula>$AL47=2</formula>
    </cfRule>
    <cfRule type="expression" dxfId="168" priority="99" stopIfTrue="1">
      <formula>$AL47=5</formula>
    </cfRule>
    <cfRule type="expression" dxfId="167" priority="100" stopIfTrue="1">
      <formula>$AL47=1</formula>
    </cfRule>
  </conditionalFormatting>
  <conditionalFormatting sqref="V47">
    <cfRule type="cellIs" dxfId="166" priority="93" operator="lessThan">
      <formula>$V48</formula>
    </cfRule>
  </conditionalFormatting>
  <conditionalFormatting sqref="W47:Y47">
    <cfRule type="expression" dxfId="165" priority="86" stopIfTrue="1">
      <formula>$AM47=7</formula>
    </cfRule>
    <cfRule type="expression" dxfId="164" priority="87" stopIfTrue="1">
      <formula>$AM47=6</formula>
    </cfRule>
    <cfRule type="expression" dxfId="163" priority="88" stopIfTrue="1">
      <formula>$AM47=3</formula>
    </cfRule>
    <cfRule type="expression" dxfId="162" priority="89" stopIfTrue="1">
      <formula>$AM47=4</formula>
    </cfRule>
    <cfRule type="expression" dxfId="161" priority="90" stopIfTrue="1">
      <formula>$AM47=2</formula>
    </cfRule>
    <cfRule type="expression" dxfId="160" priority="91" stopIfTrue="1">
      <formula>$AM47=5</formula>
    </cfRule>
    <cfRule type="expression" dxfId="159" priority="92" stopIfTrue="1">
      <formula>$AM47=1</formula>
    </cfRule>
  </conditionalFormatting>
  <conditionalFormatting sqref="Y47">
    <cfRule type="cellIs" dxfId="158" priority="85" operator="lessThan">
      <formula>$Y48</formula>
    </cfRule>
  </conditionalFormatting>
  <conditionalFormatting sqref="T48:V48">
    <cfRule type="expression" dxfId="157" priority="78" stopIfTrue="1">
      <formula>$AL48=7</formula>
    </cfRule>
    <cfRule type="expression" dxfId="156" priority="79" stopIfTrue="1">
      <formula>$AL48=6</formula>
    </cfRule>
    <cfRule type="expression" dxfId="155" priority="80" stopIfTrue="1">
      <formula>$AL48=3</formula>
    </cfRule>
    <cfRule type="expression" dxfId="154" priority="81" stopIfTrue="1">
      <formula>$AL48=4</formula>
    </cfRule>
    <cfRule type="expression" dxfId="153" priority="82" stopIfTrue="1">
      <formula>$AL48=2</formula>
    </cfRule>
    <cfRule type="expression" dxfId="152" priority="83" stopIfTrue="1">
      <formula>$AL48=5</formula>
    </cfRule>
    <cfRule type="expression" dxfId="151" priority="84" stopIfTrue="1">
      <formula>$AL48=1</formula>
    </cfRule>
  </conditionalFormatting>
  <conditionalFormatting sqref="V48">
    <cfRule type="cellIs" dxfId="150" priority="77" operator="lessThan">
      <formula>$V47</formula>
    </cfRule>
  </conditionalFormatting>
  <conditionalFormatting sqref="W48:Y48">
    <cfRule type="expression" dxfId="149" priority="70" stopIfTrue="1">
      <formula>$AM48=7</formula>
    </cfRule>
    <cfRule type="expression" dxfId="148" priority="71" stopIfTrue="1">
      <formula>$AM48=6</formula>
    </cfRule>
    <cfRule type="expression" dxfId="147" priority="72" stopIfTrue="1">
      <formula>$AM48=3</formula>
    </cfRule>
    <cfRule type="expression" dxfId="146" priority="73" stopIfTrue="1">
      <formula>$AM48=4</formula>
    </cfRule>
    <cfRule type="expression" dxfId="145" priority="74" stopIfTrue="1">
      <formula>$AM48=2</formula>
    </cfRule>
    <cfRule type="expression" dxfId="144" priority="75" stopIfTrue="1">
      <formula>$AM48=5</formula>
    </cfRule>
    <cfRule type="expression" dxfId="143" priority="76" stopIfTrue="1">
      <formula>$AM48=1</formula>
    </cfRule>
  </conditionalFormatting>
  <conditionalFormatting sqref="Y48">
    <cfRule type="cellIs" dxfId="142" priority="69" operator="lessThan">
      <formula>$Y47</formula>
    </cfRule>
  </conditionalFormatting>
  <conditionalFormatting sqref="Z47:AB47">
    <cfRule type="expression" dxfId="141" priority="61" stopIfTrue="1">
      <formula>AND(OR($AC47=2,$AC48=2),$AC47+$AC48=2)</formula>
    </cfRule>
    <cfRule type="expression" dxfId="140" priority="62" stopIfTrue="1">
      <formula>$AN47=7</formula>
    </cfRule>
    <cfRule type="expression" dxfId="139" priority="63" stopIfTrue="1">
      <formula>$AN47=6</formula>
    </cfRule>
    <cfRule type="expression" dxfId="138" priority="64" stopIfTrue="1">
      <formula>$AN47=3</formula>
    </cfRule>
    <cfRule type="expression" dxfId="137" priority="65" stopIfTrue="1">
      <formula>$AN47=4</formula>
    </cfRule>
    <cfRule type="expression" dxfId="136" priority="66" stopIfTrue="1">
      <formula>$AN47=2</formula>
    </cfRule>
    <cfRule type="expression" dxfId="135" priority="67" stopIfTrue="1">
      <formula>$AN47=5</formula>
    </cfRule>
    <cfRule type="expression" dxfId="134" priority="68" stopIfTrue="1">
      <formula>$AN47=1</formula>
    </cfRule>
  </conditionalFormatting>
  <conditionalFormatting sqref="AB47">
    <cfRule type="cellIs" dxfId="133" priority="60" operator="lessThan">
      <formula>$AB48</formula>
    </cfRule>
  </conditionalFormatting>
  <conditionalFormatting sqref="Z48:AB48">
    <cfRule type="expression" dxfId="132" priority="52" stopIfTrue="1">
      <formula>AND(OR($AC47=2,$AC48=2),$AC47+$AC48=2)</formula>
    </cfRule>
    <cfRule type="expression" dxfId="131" priority="53" stopIfTrue="1">
      <formula>$AN48=7</formula>
    </cfRule>
    <cfRule type="expression" dxfId="130" priority="54" stopIfTrue="1">
      <formula>$AN48=6</formula>
    </cfRule>
    <cfRule type="expression" dxfId="129" priority="55" stopIfTrue="1">
      <formula>$AN48=3</formula>
    </cfRule>
    <cfRule type="expression" dxfId="128" priority="56" stopIfTrue="1">
      <formula>$AN48=4</formula>
    </cfRule>
    <cfRule type="expression" dxfId="127" priority="57" stopIfTrue="1">
      <formula>$AN48=2</formula>
    </cfRule>
    <cfRule type="expression" dxfId="126" priority="58" stopIfTrue="1">
      <formula>$AN48=5</formula>
    </cfRule>
    <cfRule type="expression" dxfId="125" priority="59" stopIfTrue="1">
      <formula>$AN48=1</formula>
    </cfRule>
  </conditionalFormatting>
  <conditionalFormatting sqref="AB48">
    <cfRule type="cellIs" dxfId="124" priority="51" operator="lessThan">
      <formula>$AB47</formula>
    </cfRule>
  </conditionalFormatting>
  <conditionalFormatting sqref="T52:V52">
    <cfRule type="expression" dxfId="123" priority="44" stopIfTrue="1">
      <formula>$AL52=7</formula>
    </cfRule>
    <cfRule type="expression" dxfId="122" priority="45" stopIfTrue="1">
      <formula>$AL52=6</formula>
    </cfRule>
    <cfRule type="expression" dxfId="121" priority="46" stopIfTrue="1">
      <formula>$AL52=3</formula>
    </cfRule>
    <cfRule type="expression" dxfId="120" priority="47" stopIfTrue="1">
      <formula>$AL52=4</formula>
    </cfRule>
    <cfRule type="expression" dxfId="119" priority="48" stopIfTrue="1">
      <formula>$AL52=2</formula>
    </cfRule>
    <cfRule type="expression" dxfId="118" priority="49" stopIfTrue="1">
      <formula>$AL52=5</formula>
    </cfRule>
    <cfRule type="expression" dxfId="117" priority="50" stopIfTrue="1">
      <formula>$AL52=1</formula>
    </cfRule>
  </conditionalFormatting>
  <conditionalFormatting sqref="V52">
    <cfRule type="cellIs" dxfId="116" priority="43" operator="lessThan">
      <formula>$V53</formula>
    </cfRule>
  </conditionalFormatting>
  <conditionalFormatting sqref="W52:Y52">
    <cfRule type="expression" dxfId="115" priority="36" stopIfTrue="1">
      <formula>$AM52=7</formula>
    </cfRule>
    <cfRule type="expression" dxfId="114" priority="37" stopIfTrue="1">
      <formula>$AM52=6</formula>
    </cfRule>
    <cfRule type="expression" dxfId="113" priority="38" stopIfTrue="1">
      <formula>$AM52=3</formula>
    </cfRule>
    <cfRule type="expression" dxfId="112" priority="39" stopIfTrue="1">
      <formula>$AM52=4</formula>
    </cfRule>
    <cfRule type="expression" dxfId="111" priority="40" stopIfTrue="1">
      <formula>$AM52=2</formula>
    </cfRule>
    <cfRule type="expression" dxfId="110" priority="41" stopIfTrue="1">
      <formula>$AM52=5</formula>
    </cfRule>
    <cfRule type="expression" dxfId="109" priority="42" stopIfTrue="1">
      <formula>$AM52=1</formula>
    </cfRule>
  </conditionalFormatting>
  <conditionalFormatting sqref="Y52">
    <cfRule type="cellIs" dxfId="108" priority="35" operator="lessThan">
      <formula>$Y53</formula>
    </cfRule>
  </conditionalFormatting>
  <conditionalFormatting sqref="T53:V53">
    <cfRule type="expression" dxfId="107" priority="28" stopIfTrue="1">
      <formula>$AL53=7</formula>
    </cfRule>
    <cfRule type="expression" dxfId="106" priority="29" stopIfTrue="1">
      <formula>$AL53=6</formula>
    </cfRule>
    <cfRule type="expression" dxfId="105" priority="30" stopIfTrue="1">
      <formula>$AL53=3</formula>
    </cfRule>
    <cfRule type="expression" dxfId="104" priority="31" stopIfTrue="1">
      <formula>$AL53=4</formula>
    </cfRule>
    <cfRule type="expression" dxfId="103" priority="32" stopIfTrue="1">
      <formula>$AL53=2</formula>
    </cfRule>
    <cfRule type="expression" dxfId="102" priority="33" stopIfTrue="1">
      <formula>$AL53=5</formula>
    </cfRule>
    <cfRule type="expression" dxfId="101" priority="34" stopIfTrue="1">
      <formula>$AL53=1</formula>
    </cfRule>
  </conditionalFormatting>
  <conditionalFormatting sqref="V53">
    <cfRule type="cellIs" dxfId="100" priority="27" operator="lessThan">
      <formula>$V52</formula>
    </cfRule>
  </conditionalFormatting>
  <conditionalFormatting sqref="W53:Y53">
    <cfRule type="expression" dxfId="99" priority="20" stopIfTrue="1">
      <formula>$AM53=7</formula>
    </cfRule>
    <cfRule type="expression" dxfId="98" priority="21" stopIfTrue="1">
      <formula>$AM53=6</formula>
    </cfRule>
    <cfRule type="expression" dxfId="97" priority="22" stopIfTrue="1">
      <formula>$AM53=3</formula>
    </cfRule>
    <cfRule type="expression" dxfId="96" priority="23" stopIfTrue="1">
      <formula>$AM53=4</formula>
    </cfRule>
    <cfRule type="expression" dxfId="95" priority="24" stopIfTrue="1">
      <formula>$AM53=2</formula>
    </cfRule>
    <cfRule type="expression" dxfId="94" priority="25" stopIfTrue="1">
      <formula>$AM53=5</formula>
    </cfRule>
    <cfRule type="expression" dxfId="93" priority="26" stopIfTrue="1">
      <formula>$AM53=1</formula>
    </cfRule>
  </conditionalFormatting>
  <conditionalFormatting sqref="Y53">
    <cfRule type="cellIs" dxfId="92" priority="19" operator="lessThan">
      <formula>$Y52</formula>
    </cfRule>
  </conditionalFormatting>
  <conditionalFormatting sqref="Z52:AB52">
    <cfRule type="expression" dxfId="91" priority="11" stopIfTrue="1">
      <formula>AND(OR($AC52=2,$AC53=2),$AC52+$AC53=2)</formula>
    </cfRule>
    <cfRule type="expression" dxfId="90" priority="12" stopIfTrue="1">
      <formula>$AN52=7</formula>
    </cfRule>
    <cfRule type="expression" dxfId="89" priority="13" stopIfTrue="1">
      <formula>$AN52=6</formula>
    </cfRule>
    <cfRule type="expression" dxfId="88" priority="14" stopIfTrue="1">
      <formula>$AN52=3</formula>
    </cfRule>
    <cfRule type="expression" dxfId="87" priority="15" stopIfTrue="1">
      <formula>$AN52=4</formula>
    </cfRule>
    <cfRule type="expression" dxfId="86" priority="16" stopIfTrue="1">
      <formula>$AN52=2</formula>
    </cfRule>
    <cfRule type="expression" dxfId="85" priority="17" stopIfTrue="1">
      <formula>$AN52=5</formula>
    </cfRule>
    <cfRule type="expression" dxfId="84" priority="18" stopIfTrue="1">
      <formula>$AN52=1</formula>
    </cfRule>
  </conditionalFormatting>
  <conditionalFormatting sqref="AB52">
    <cfRule type="cellIs" dxfId="83" priority="10" operator="lessThan">
      <formula>$AB53</formula>
    </cfRule>
  </conditionalFormatting>
  <conditionalFormatting sqref="Z53:AB53">
    <cfRule type="expression" dxfId="82" priority="2" stopIfTrue="1">
      <formula>AND(OR($AC52=2,$AC53=2),$AC52+$AC53=2)</formula>
    </cfRule>
    <cfRule type="expression" dxfId="81" priority="3" stopIfTrue="1">
      <formula>$AN53=7</formula>
    </cfRule>
    <cfRule type="expression" dxfId="80" priority="4" stopIfTrue="1">
      <formula>$AN53=6</formula>
    </cfRule>
    <cfRule type="expression" dxfId="79" priority="5" stopIfTrue="1">
      <formula>$AN53=3</formula>
    </cfRule>
    <cfRule type="expression" dxfId="78" priority="6" stopIfTrue="1">
      <formula>$AN53=4</formula>
    </cfRule>
    <cfRule type="expression" dxfId="77" priority="7" stopIfTrue="1">
      <formula>$AN53=2</formula>
    </cfRule>
    <cfRule type="expression" dxfId="76" priority="8" stopIfTrue="1">
      <formula>$AN53=5</formula>
    </cfRule>
    <cfRule type="expression" dxfId="75" priority="9" stopIfTrue="1">
      <formula>$AN53=1</formula>
    </cfRule>
  </conditionalFormatting>
  <conditionalFormatting sqref="AB53">
    <cfRule type="cellIs" dxfId="74" priority="1" operator="lessThan">
      <formula>$AB52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58"/>
  <sheetViews>
    <sheetView tabSelected="1" topLeftCell="E1" zoomScale="70" zoomScaleNormal="70" workbookViewId="0">
      <selection activeCell="E3" sqref="E3"/>
    </sheetView>
  </sheetViews>
  <sheetFormatPr defaultRowHeight="12.75"/>
  <cols>
    <col min="1" max="1" width="14" style="221" customWidth="1"/>
    <col min="2" max="2" width="26.7109375" style="221" bestFit="1" customWidth="1"/>
    <col min="3" max="3" width="19.28515625" style="221" customWidth="1"/>
    <col min="4" max="4" width="9.140625" style="221"/>
    <col min="5" max="25" width="4.7109375" style="221" customWidth="1"/>
    <col min="26" max="40" width="4.7109375" style="221" hidden="1" customWidth="1"/>
    <col min="41" max="41" width="9.140625" style="221" hidden="1" customWidth="1"/>
    <col min="42" max="45" width="9.140625" style="221"/>
    <col min="46" max="46" width="24" style="221" customWidth="1"/>
    <col min="47" max="48" width="9.140625" style="221"/>
    <col min="49" max="50" width="9.140625" style="221" hidden="1" customWidth="1"/>
    <col min="51" max="86" width="4.85546875" style="221" hidden="1" customWidth="1"/>
    <col min="87" max="87" width="9.140625" style="221" hidden="1" customWidth="1"/>
    <col min="88" max="88" width="6" style="221" hidden="1" customWidth="1"/>
    <col min="89" max="115" width="4.85546875" style="221" hidden="1" customWidth="1"/>
    <col min="116" max="16384" width="9.140625" style="221"/>
  </cols>
  <sheetData>
    <row r="1" spans="1:115" ht="15" customHeight="1">
      <c r="A1" s="286">
        <v>41489</v>
      </c>
      <c r="B1" s="299" t="s">
        <v>93</v>
      </c>
      <c r="C1" s="299"/>
      <c r="D1" s="299"/>
      <c r="E1" s="310"/>
      <c r="G1" s="269" t="s">
        <v>47</v>
      </c>
      <c r="H1" s="270"/>
      <c r="I1" s="270"/>
      <c r="J1" s="270"/>
      <c r="K1" s="270"/>
      <c r="L1" s="270"/>
      <c r="M1" s="270"/>
      <c r="N1" s="271"/>
    </row>
    <row r="2" spans="1:115" ht="15.75">
      <c r="A2" s="287"/>
      <c r="B2" s="300"/>
      <c r="C2" s="300"/>
      <c r="D2" s="300"/>
      <c r="E2" s="311"/>
      <c r="G2" s="91" t="s">
        <v>94</v>
      </c>
      <c r="H2" s="92"/>
      <c r="I2" s="92"/>
      <c r="J2" s="93" t="s">
        <v>49</v>
      </c>
      <c r="K2" s="93"/>
      <c r="L2" s="93"/>
      <c r="M2" s="93"/>
      <c r="N2" s="94"/>
    </row>
    <row r="3" spans="1:115" ht="16.5" thickBot="1">
      <c r="A3" s="292" t="s">
        <v>95</v>
      </c>
      <c r="B3" s="305"/>
      <c r="C3" s="305"/>
      <c r="D3" s="306"/>
      <c r="E3" s="3" t="s">
        <v>3</v>
      </c>
      <c r="G3" s="91" t="s">
        <v>96</v>
      </c>
      <c r="H3" s="92"/>
      <c r="I3" s="92"/>
      <c r="J3" s="93" t="s">
        <v>52</v>
      </c>
      <c r="K3" s="93"/>
      <c r="L3" s="93"/>
      <c r="M3" s="93"/>
      <c r="N3" s="94"/>
    </row>
    <row r="4" spans="1:115" ht="16.5" thickBot="1">
      <c r="A4" s="95"/>
      <c r="B4" s="97" t="s">
        <v>4</v>
      </c>
      <c r="C4" s="97"/>
      <c r="D4" s="98"/>
      <c r="E4" s="6">
        <v>75</v>
      </c>
      <c r="G4" s="99"/>
      <c r="H4" s="100"/>
      <c r="I4" s="100"/>
      <c r="J4" s="101"/>
      <c r="K4" s="101"/>
      <c r="L4" s="101"/>
      <c r="M4" s="101"/>
      <c r="N4" s="102"/>
    </row>
    <row r="5" spans="1:115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3"/>
      <c r="AR5" s="224"/>
      <c r="AS5" s="225"/>
    </row>
    <row r="6" spans="1:115" ht="16.5" thickBot="1">
      <c r="A6" s="226" t="s">
        <v>45</v>
      </c>
      <c r="B6" s="225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3"/>
      <c r="AR6" s="224"/>
      <c r="AS6" s="225"/>
    </row>
    <row r="7" spans="1:115" ht="16.5" customHeight="1" thickBot="1">
      <c r="A7" s="308" t="s">
        <v>6</v>
      </c>
      <c r="B7" s="308" t="s">
        <v>7</v>
      </c>
      <c r="C7" s="308" t="s">
        <v>8</v>
      </c>
      <c r="D7" s="227"/>
      <c r="E7" s="228">
        <v>60</v>
      </c>
      <c r="F7" s="229">
        <f>E7</f>
        <v>60</v>
      </c>
      <c r="G7" s="230">
        <f>F7</f>
        <v>60</v>
      </c>
      <c r="H7" s="231">
        <v>70</v>
      </c>
      <c r="I7" s="229">
        <f>H7</f>
        <v>70</v>
      </c>
      <c r="J7" s="230">
        <f>I7</f>
        <v>70</v>
      </c>
      <c r="K7" s="228">
        <v>80</v>
      </c>
      <c r="L7" s="229">
        <f>K7</f>
        <v>80</v>
      </c>
      <c r="M7" s="230">
        <f>L7</f>
        <v>80</v>
      </c>
      <c r="N7" s="231">
        <v>90</v>
      </c>
      <c r="O7" s="229">
        <f>N7</f>
        <v>90</v>
      </c>
      <c r="P7" s="230">
        <f>O7</f>
        <v>90</v>
      </c>
      <c r="Q7" s="228">
        <v>95</v>
      </c>
      <c r="R7" s="229">
        <f>Q7</f>
        <v>95</v>
      </c>
      <c r="S7" s="230">
        <f>R7</f>
        <v>95</v>
      </c>
      <c r="T7" s="231">
        <v>101</v>
      </c>
      <c r="U7" s="229">
        <f>T7</f>
        <v>101</v>
      </c>
      <c r="V7" s="230">
        <f>U7</f>
        <v>101</v>
      </c>
      <c r="W7" s="228">
        <v>105</v>
      </c>
      <c r="X7" s="229">
        <f>W7</f>
        <v>105</v>
      </c>
      <c r="Y7" s="230">
        <f>X7</f>
        <v>105</v>
      </c>
      <c r="Z7" s="231">
        <v>100</v>
      </c>
      <c r="AA7" s="229">
        <f>Z7</f>
        <v>100</v>
      </c>
      <c r="AB7" s="230">
        <f>AA7</f>
        <v>100</v>
      </c>
      <c r="AC7" s="228">
        <v>105</v>
      </c>
      <c r="AD7" s="229">
        <f>AC7</f>
        <v>105</v>
      </c>
      <c r="AE7" s="230">
        <f>AD7</f>
        <v>105</v>
      </c>
      <c r="AF7" s="231">
        <v>110</v>
      </c>
      <c r="AG7" s="229">
        <f>AF7</f>
        <v>110</v>
      </c>
      <c r="AH7" s="230">
        <f>AG7</f>
        <v>110</v>
      </c>
      <c r="AI7" s="228"/>
      <c r="AJ7" s="229">
        <f>AI7</f>
        <v>0</v>
      </c>
      <c r="AK7" s="230">
        <f>AJ7</f>
        <v>0</v>
      </c>
      <c r="AL7" s="228"/>
      <c r="AM7" s="229">
        <f>AL7</f>
        <v>0</v>
      </c>
      <c r="AN7" s="230">
        <f>AM7</f>
        <v>0</v>
      </c>
      <c r="AO7" s="225"/>
      <c r="AP7" s="225"/>
      <c r="AQ7" s="307" t="s">
        <v>97</v>
      </c>
      <c r="AR7" s="307"/>
      <c r="AS7" s="307"/>
      <c r="AT7" s="307"/>
      <c r="CK7" s="221">
        <v>0</v>
      </c>
      <c r="CL7" s="221">
        <f>E7</f>
        <v>60</v>
      </c>
      <c r="CM7" s="221">
        <f>H7</f>
        <v>70</v>
      </c>
      <c r="CN7" s="221">
        <f>K7</f>
        <v>80</v>
      </c>
      <c r="CO7" s="221">
        <f>N7</f>
        <v>90</v>
      </c>
      <c r="CP7" s="221">
        <f>Q7</f>
        <v>95</v>
      </c>
      <c r="CQ7" s="221">
        <f>T7</f>
        <v>101</v>
      </c>
      <c r="CR7" s="221">
        <f>W7</f>
        <v>105</v>
      </c>
      <c r="CS7" s="221">
        <f>Z7</f>
        <v>100</v>
      </c>
      <c r="CT7" s="221">
        <f>AC7</f>
        <v>105</v>
      </c>
      <c r="CU7" s="221">
        <f>AF7</f>
        <v>110</v>
      </c>
      <c r="CV7" s="221">
        <f>AI7</f>
        <v>0</v>
      </c>
      <c r="CW7" s="221">
        <f>AL7</f>
        <v>0</v>
      </c>
    </row>
    <row r="8" spans="1:115" ht="10.5" customHeight="1">
      <c r="A8" s="309"/>
      <c r="B8" s="309"/>
      <c r="C8" s="309"/>
      <c r="D8" s="227"/>
      <c r="E8" s="232"/>
      <c r="F8" s="233"/>
      <c r="G8" s="234"/>
      <c r="H8" s="233"/>
      <c r="I8" s="233"/>
      <c r="J8" s="233"/>
      <c r="K8" s="232"/>
      <c r="L8" s="233"/>
      <c r="M8" s="234"/>
      <c r="N8" s="233"/>
      <c r="O8" s="233"/>
      <c r="P8" s="233"/>
      <c r="Q8" s="232"/>
      <c r="R8" s="233"/>
      <c r="S8" s="234"/>
      <c r="T8" s="233"/>
      <c r="U8" s="233"/>
      <c r="V8" s="233"/>
      <c r="W8" s="232"/>
      <c r="X8" s="233"/>
      <c r="Y8" s="234"/>
      <c r="Z8" s="233"/>
      <c r="AA8" s="233"/>
      <c r="AB8" s="233"/>
      <c r="AC8" s="232"/>
      <c r="AD8" s="233"/>
      <c r="AE8" s="234"/>
      <c r="AF8" s="233"/>
      <c r="AG8" s="233"/>
      <c r="AH8" s="233"/>
      <c r="AI8" s="232"/>
      <c r="AJ8" s="233"/>
      <c r="AK8" s="234"/>
      <c r="AL8" s="232"/>
      <c r="AM8" s="233"/>
      <c r="AN8" s="234"/>
      <c r="AO8" s="225"/>
      <c r="AP8" s="225"/>
      <c r="AQ8" s="235" t="s">
        <v>98</v>
      </c>
      <c r="AR8" s="236" t="s">
        <v>99</v>
      </c>
      <c r="AS8" s="237" t="s">
        <v>87</v>
      </c>
      <c r="AT8" s="238" t="s">
        <v>7</v>
      </c>
      <c r="AW8" s="239" t="s">
        <v>100</v>
      </c>
      <c r="AX8" s="239" t="s">
        <v>101</v>
      </c>
      <c r="CL8" s="221">
        <f>E9</f>
        <v>3</v>
      </c>
      <c r="CM8" s="221">
        <f>H9</f>
        <v>3</v>
      </c>
      <c r="CN8" s="221">
        <f>K9</f>
        <v>3</v>
      </c>
      <c r="CO8" s="221">
        <f>N9</f>
        <v>2</v>
      </c>
      <c r="CP8" s="221">
        <f>Q9</f>
        <v>1</v>
      </c>
      <c r="CQ8" s="221">
        <f>T9</f>
        <v>1</v>
      </c>
      <c r="CR8" s="221">
        <f>W9</f>
        <v>1</v>
      </c>
      <c r="CS8" s="221">
        <f>Z9</f>
        <v>0</v>
      </c>
      <c r="CT8" s="221">
        <f>AC9</f>
        <v>0</v>
      </c>
      <c r="CU8" s="221">
        <f>AF9</f>
        <v>0</v>
      </c>
      <c r="CV8" s="221">
        <f>AI9</f>
        <v>0</v>
      </c>
      <c r="CW8" s="221">
        <f>AL9</f>
        <v>0</v>
      </c>
    </row>
    <row r="9" spans="1:115">
      <c r="C9" s="225"/>
      <c r="D9" s="240"/>
      <c r="E9" s="241">
        <f>10-COUNTBLANK(A10:A19)</f>
        <v>3</v>
      </c>
      <c r="F9" s="241"/>
      <c r="G9" s="241"/>
      <c r="H9" s="241">
        <f>COUNTIF(E$10:G$19,"o")</f>
        <v>3</v>
      </c>
      <c r="I9" s="241"/>
      <c r="J9" s="241"/>
      <c r="K9" s="241">
        <f>COUNTIF(H$10:J$19,"o")</f>
        <v>3</v>
      </c>
      <c r="L9" s="241"/>
      <c r="M9" s="241"/>
      <c r="N9" s="241">
        <f>COUNTIF(K$10:M$19,"o")</f>
        <v>2</v>
      </c>
      <c r="O9" s="241"/>
      <c r="P9" s="241"/>
      <c r="Q9" s="241">
        <f>COUNTIF(N$10:P$19,"o")</f>
        <v>1</v>
      </c>
      <c r="R9" s="241"/>
      <c r="S9" s="241"/>
      <c r="T9" s="241">
        <f>COUNTIF(Q$10:S$19,"o")</f>
        <v>1</v>
      </c>
      <c r="U9" s="241"/>
      <c r="V9" s="241"/>
      <c r="W9" s="241">
        <f>COUNTIF(T$10:V$19,"o")</f>
        <v>1</v>
      </c>
      <c r="X9" s="241"/>
      <c r="Y9" s="241"/>
      <c r="Z9" s="241">
        <f>COUNTIF(W$10:Y$19,"o")</f>
        <v>0</v>
      </c>
      <c r="AA9" s="241"/>
      <c r="AB9" s="241"/>
      <c r="AC9" s="241">
        <f>COUNTIF(Z$10:AB$19,"o")</f>
        <v>0</v>
      </c>
      <c r="AD9" s="241"/>
      <c r="AE9" s="241"/>
      <c r="AF9" s="241">
        <f>COUNTIF(AC$10:AE$19,"o")</f>
        <v>0</v>
      </c>
      <c r="AG9" s="241"/>
      <c r="AH9" s="241"/>
      <c r="AI9" s="241">
        <f>COUNTIF(AF$10:AH$19,"o")</f>
        <v>0</v>
      </c>
      <c r="AJ9" s="241"/>
      <c r="AK9" s="241"/>
      <c r="AL9" s="241">
        <f>COUNTIF(AI$10:AK$19,"o")</f>
        <v>0</v>
      </c>
      <c r="AM9" s="241"/>
      <c r="AN9" s="241"/>
      <c r="AO9" s="222"/>
      <c r="AP9" s="222"/>
      <c r="AQ9" s="223"/>
      <c r="AR9" s="224"/>
      <c r="AS9" s="225"/>
      <c r="AT9" s="225"/>
      <c r="CL9" s="221">
        <f>IF(E9&gt;3,2,3)</f>
        <v>3</v>
      </c>
      <c r="CM9" s="221">
        <f>IF(H9&gt;3,2,3)</f>
        <v>3</v>
      </c>
      <c r="CN9" s="221">
        <f>IF(K9&gt;3,2,3)</f>
        <v>3</v>
      </c>
      <c r="CO9" s="221">
        <f>IF(N9&gt;3,2,3)</f>
        <v>3</v>
      </c>
      <c r="CP9" s="221">
        <f>IF(Q9&gt;3,2,3)</f>
        <v>3</v>
      </c>
      <c r="CQ9" s="221">
        <f>IF(T9&gt;3,2,3)</f>
        <v>3</v>
      </c>
      <c r="CR9" s="221">
        <f>IF(W9&gt;3,2,3)</f>
        <v>3</v>
      </c>
      <c r="CS9" s="221">
        <f>IF(Z9&gt;3,2,3)</f>
        <v>3</v>
      </c>
      <c r="CT9" s="221">
        <f>IF(AC9&gt;3,2,3)</f>
        <v>3</v>
      </c>
      <c r="CU9" s="221">
        <f>IF(AF9&gt;3,2,3)</f>
        <v>3</v>
      </c>
      <c r="CV9" s="221">
        <f>IF(AI9&gt;3,2,3)</f>
        <v>3</v>
      </c>
      <c r="CW9" s="221">
        <f>IF(AL9&gt;3,2,3)</f>
        <v>3</v>
      </c>
    </row>
    <row r="10" spans="1:115">
      <c r="A10" s="242">
        <v>21511202453</v>
      </c>
      <c r="B10" s="243" t="s">
        <v>32</v>
      </c>
      <c r="C10" s="243" t="s">
        <v>31</v>
      </c>
      <c r="D10" s="244"/>
      <c r="E10" s="245" t="s">
        <v>102</v>
      </c>
      <c r="F10" s="246"/>
      <c r="G10" s="247"/>
      <c r="H10" s="246" t="s">
        <v>103</v>
      </c>
      <c r="I10" s="246" t="s">
        <v>103</v>
      </c>
      <c r="J10" s="247" t="s">
        <v>102</v>
      </c>
      <c r="K10" s="246" t="s">
        <v>102</v>
      </c>
      <c r="L10" s="246"/>
      <c r="M10" s="247"/>
      <c r="N10" s="246" t="s">
        <v>102</v>
      </c>
      <c r="O10" s="246"/>
      <c r="P10" s="247"/>
      <c r="Q10" s="246" t="s">
        <v>102</v>
      </c>
      <c r="R10" s="246"/>
      <c r="S10" s="247"/>
      <c r="T10" s="246" t="s">
        <v>102</v>
      </c>
      <c r="U10" s="246"/>
      <c r="V10" s="247"/>
      <c r="W10" s="246" t="s">
        <v>103</v>
      </c>
      <c r="X10" s="246" t="s">
        <v>103</v>
      </c>
      <c r="Y10" s="247"/>
      <c r="Z10" s="246"/>
      <c r="AA10" s="246"/>
      <c r="AB10" s="247"/>
      <c r="AC10" s="246"/>
      <c r="AD10" s="246"/>
      <c r="AE10" s="247"/>
      <c r="AF10" s="246"/>
      <c r="AG10" s="246"/>
      <c r="AH10" s="247"/>
      <c r="AI10" s="246"/>
      <c r="AJ10" s="246"/>
      <c r="AK10" s="247"/>
      <c r="AL10" s="246"/>
      <c r="AM10" s="246"/>
      <c r="AN10" s="247"/>
      <c r="AO10" s="248"/>
      <c r="AP10" s="248"/>
      <c r="AQ10" s="249">
        <f>IF(ISNA(HLOOKUP("o",$AY10:$CH$21,22-ROW(),0)),0,HLOOKUP("o",$AY10:$CH$21,22-ROW(),0))</f>
        <v>101</v>
      </c>
      <c r="AR10" s="249">
        <f t="shared" ref="AR10:AR19" si="0">COUNTIF($AY10:$CH10,"x")</f>
        <v>4</v>
      </c>
      <c r="AS10" s="250">
        <f t="shared" ref="AS10:AS19" si="1">RANK(AX10,$AX$10:$AX$19,0)</f>
        <v>1</v>
      </c>
      <c r="AT10" s="251" t="str">
        <f t="shared" ref="AT10:AT19" si="2">$B10</f>
        <v>Бударина Мария</v>
      </c>
      <c r="AW10" s="252">
        <f>HLOOKUP($AQ10,$CK$7:$CW$19,ROW()-6)</f>
        <v>0</v>
      </c>
      <c r="AX10" s="251">
        <f t="shared" ref="AX10:AX19" si="3">AQ10-AR10*0.001-AW10*0.03-ISBLANK(A10)</f>
        <v>100.996</v>
      </c>
      <c r="AY10" s="221">
        <f t="shared" ref="AY10:AY19" si="4">AN10</f>
        <v>0</v>
      </c>
      <c r="AZ10" s="221">
        <f t="shared" ref="AZ10:AZ19" si="5">AM10</f>
        <v>0</v>
      </c>
      <c r="BA10" s="221">
        <f t="shared" ref="BA10:BA19" si="6">AL10</f>
        <v>0</v>
      </c>
      <c r="BB10" s="221">
        <f t="shared" ref="BB10:BB19" si="7">AK10</f>
        <v>0</v>
      </c>
      <c r="BC10" s="221">
        <f t="shared" ref="BC10:BC19" si="8">AJ10</f>
        <v>0</v>
      </c>
      <c r="BD10" s="221">
        <f t="shared" ref="BD10:BD19" si="9">AI10</f>
        <v>0</v>
      </c>
      <c r="BE10" s="221">
        <f t="shared" ref="BE10:BE19" si="10">AH10</f>
        <v>0</v>
      </c>
      <c r="BF10" s="221">
        <f t="shared" ref="BF10:BF19" si="11">AG10</f>
        <v>0</v>
      </c>
      <c r="BG10" s="221">
        <f t="shared" ref="BG10:BG19" si="12">AF10</f>
        <v>0</v>
      </c>
      <c r="BH10" s="221">
        <f t="shared" ref="BH10:BH19" si="13">AE10</f>
        <v>0</v>
      </c>
      <c r="BI10" s="221">
        <f t="shared" ref="BI10:BI19" si="14">AD10</f>
        <v>0</v>
      </c>
      <c r="BJ10" s="221">
        <f t="shared" ref="BJ10:BJ19" si="15">AC10</f>
        <v>0</v>
      </c>
      <c r="BK10" s="221">
        <f t="shared" ref="BK10:BK19" si="16">AB10</f>
        <v>0</v>
      </c>
      <c r="BL10" s="221">
        <f t="shared" ref="BL10:BL19" si="17">AA10</f>
        <v>0</v>
      </c>
      <c r="BM10" s="221">
        <f t="shared" ref="BM10:BM19" si="18">Z10</f>
        <v>0</v>
      </c>
      <c r="BN10" s="221">
        <f t="shared" ref="BN10:BN19" si="19">Y10</f>
        <v>0</v>
      </c>
      <c r="BO10" s="221" t="str">
        <f t="shared" ref="BO10:BO19" si="20">X10</f>
        <v>X</v>
      </c>
      <c r="BP10" s="221" t="str">
        <f t="shared" ref="BP10:BP19" si="21">W10</f>
        <v>X</v>
      </c>
      <c r="BQ10" s="221">
        <f t="shared" ref="BQ10:BQ19" si="22">V10</f>
        <v>0</v>
      </c>
      <c r="BR10" s="221">
        <f t="shared" ref="BR10:BR19" si="23">U10</f>
        <v>0</v>
      </c>
      <c r="BS10" s="221" t="str">
        <f t="shared" ref="BS10:BS19" si="24">T10</f>
        <v>O</v>
      </c>
      <c r="BT10" s="221">
        <f t="shared" ref="BT10:BT19" si="25">S10</f>
        <v>0</v>
      </c>
      <c r="BU10" s="221">
        <f t="shared" ref="BU10:BU19" si="26">R10</f>
        <v>0</v>
      </c>
      <c r="BV10" s="221" t="str">
        <f t="shared" ref="BV10:BV19" si="27">Q10</f>
        <v>O</v>
      </c>
      <c r="BW10" s="221">
        <f t="shared" ref="BW10:BW19" si="28">P10</f>
        <v>0</v>
      </c>
      <c r="BX10" s="221">
        <f t="shared" ref="BX10:BX19" si="29">O10</f>
        <v>0</v>
      </c>
      <c r="BY10" s="221" t="str">
        <f t="shared" ref="BY10:BY19" si="30">N10</f>
        <v>O</v>
      </c>
      <c r="BZ10" s="221">
        <f t="shared" ref="BZ10:BZ19" si="31">M10</f>
        <v>0</v>
      </c>
      <c r="CA10" s="221">
        <f t="shared" ref="CA10:CA19" si="32">L10</f>
        <v>0</v>
      </c>
      <c r="CB10" s="221" t="str">
        <f t="shared" ref="CB10:CB19" si="33">K10</f>
        <v>O</v>
      </c>
      <c r="CC10" s="221" t="str">
        <f t="shared" ref="CC10:CC19" si="34">J10</f>
        <v>O</v>
      </c>
      <c r="CD10" s="221" t="str">
        <f t="shared" ref="CD10:CD19" si="35">I10</f>
        <v>X</v>
      </c>
      <c r="CE10" s="221" t="str">
        <f t="shared" ref="CE10:CE19" si="36">H10</f>
        <v>X</v>
      </c>
      <c r="CF10" s="221">
        <f t="shared" ref="CF10:CF19" si="37">G10</f>
        <v>0</v>
      </c>
      <c r="CG10" s="221">
        <f t="shared" ref="CG10:CG19" si="38">F10</f>
        <v>0</v>
      </c>
      <c r="CH10" s="221" t="str">
        <f t="shared" ref="CH10:CH19" si="39">E10</f>
        <v>O</v>
      </c>
      <c r="CK10" s="221">
        <v>0</v>
      </c>
      <c r="CL10" s="221">
        <f t="shared" ref="CL10:CL19" si="40">COUNTIF($E10:$G10,"x")</f>
        <v>0</v>
      </c>
      <c r="CM10" s="221">
        <f t="shared" ref="CM10:CM19" si="41">COUNTIF($H10:$J10,"x")</f>
        <v>2</v>
      </c>
      <c r="CN10" s="221">
        <f t="shared" ref="CN10:CN19" si="42">COUNTIF($K10:$M10,"x")</f>
        <v>0</v>
      </c>
      <c r="CO10" s="221">
        <f t="shared" ref="CO10:CO19" si="43">COUNTIF($N10:$P10,"x")</f>
        <v>0</v>
      </c>
      <c r="CP10" s="221">
        <f t="shared" ref="CP10:CP19" si="44">COUNTIF($Q10:$S10,"x")</f>
        <v>0</v>
      </c>
      <c r="CQ10" s="221">
        <f t="shared" ref="CQ10:CQ19" si="45">COUNTIF($T10:$V10,"x")</f>
        <v>0</v>
      </c>
      <c r="CR10" s="221">
        <f t="shared" ref="CR10:CR19" si="46">COUNTIF($W10:$Y10,"x")</f>
        <v>2</v>
      </c>
      <c r="CS10" s="221">
        <f t="shared" ref="CS10:CS19" si="47">COUNTIF($Z10:$AB10,"x")</f>
        <v>0</v>
      </c>
      <c r="CT10" s="221">
        <f t="shared" ref="CT10:CT19" si="48">COUNTIF($AC10:$AE10,"x")</f>
        <v>0</v>
      </c>
      <c r="CU10" s="221">
        <f t="shared" ref="CU10:CU19" si="49">COUNTIF($AF10:$AH10,"x")</f>
        <v>0</v>
      </c>
      <c r="CV10" s="221">
        <f t="shared" ref="CV10:CV19" si="50">COUNTIF($AI10:$AK10,"x")</f>
        <v>0</v>
      </c>
      <c r="CW10" s="221">
        <f t="shared" ref="CW10:CW19" si="51">COUNTIF($AL10:$AN10,"x")</f>
        <v>0</v>
      </c>
      <c r="CY10" s="221">
        <f>IF(ISBLANK(B10),1,0)</f>
        <v>0</v>
      </c>
      <c r="CZ10" s="221">
        <f t="shared" ref="CZ10:DK19" si="52">IF(OR(CY10=1,AND(CL10=CL$9,OR(CM$8&lt;&gt;0,CL$8=1))),1,0)</f>
        <v>0</v>
      </c>
      <c r="DA10" s="221">
        <f t="shared" si="52"/>
        <v>0</v>
      </c>
      <c r="DB10" s="221">
        <f t="shared" si="52"/>
        <v>0</v>
      </c>
      <c r="DC10" s="221">
        <f t="shared" si="52"/>
        <v>0</v>
      </c>
      <c r="DD10" s="221">
        <f t="shared" si="52"/>
        <v>0</v>
      </c>
      <c r="DE10" s="221">
        <f t="shared" si="52"/>
        <v>0</v>
      </c>
      <c r="DF10" s="221">
        <f t="shared" si="52"/>
        <v>0</v>
      </c>
      <c r="DG10" s="221">
        <f t="shared" si="52"/>
        <v>0</v>
      </c>
      <c r="DH10" s="221">
        <f t="shared" si="52"/>
        <v>0</v>
      </c>
      <c r="DI10" s="221">
        <f t="shared" si="52"/>
        <v>0</v>
      </c>
      <c r="DJ10" s="221">
        <f t="shared" si="52"/>
        <v>0</v>
      </c>
      <c r="DK10" s="221">
        <f t="shared" si="52"/>
        <v>0</v>
      </c>
    </row>
    <row r="11" spans="1:115">
      <c r="A11" s="242">
        <v>21511202452</v>
      </c>
      <c r="B11" s="243" t="s">
        <v>63</v>
      </c>
      <c r="C11" s="243" t="s">
        <v>31</v>
      </c>
      <c r="D11" s="244"/>
      <c r="E11" s="253" t="s">
        <v>102</v>
      </c>
      <c r="F11" s="254"/>
      <c r="G11" s="255"/>
      <c r="H11" s="254" t="s">
        <v>102</v>
      </c>
      <c r="I11" s="254"/>
      <c r="J11" s="255"/>
      <c r="K11" s="254" t="s">
        <v>102</v>
      </c>
      <c r="L11" s="254"/>
      <c r="M11" s="255"/>
      <c r="N11" s="254" t="s">
        <v>103</v>
      </c>
      <c r="O11" s="254" t="s">
        <v>103</v>
      </c>
      <c r="P11" s="255" t="s">
        <v>103</v>
      </c>
      <c r="Q11" s="254"/>
      <c r="R11" s="254"/>
      <c r="S11" s="255"/>
      <c r="T11" s="254"/>
      <c r="U11" s="254"/>
      <c r="V11" s="255"/>
      <c r="W11" s="254"/>
      <c r="X11" s="254"/>
      <c r="Y11" s="255"/>
      <c r="Z11" s="254"/>
      <c r="AA11" s="254"/>
      <c r="AB11" s="255"/>
      <c r="AC11" s="254"/>
      <c r="AD11" s="254"/>
      <c r="AE11" s="255"/>
      <c r="AF11" s="254"/>
      <c r="AG11" s="254"/>
      <c r="AH11" s="255"/>
      <c r="AI11" s="254"/>
      <c r="AJ11" s="254"/>
      <c r="AK11" s="255"/>
      <c r="AL11" s="254"/>
      <c r="AM11" s="254"/>
      <c r="AN11" s="255"/>
      <c r="AO11" s="248"/>
      <c r="AP11" s="248"/>
      <c r="AQ11" s="256">
        <f>IF(ISNA(HLOOKUP("o",$AY11:$CH$21,22-ROW(),0)),0,HLOOKUP("o",$AY11:$CH$21,22-ROW(),0))</f>
        <v>80</v>
      </c>
      <c r="AR11" s="256">
        <f t="shared" si="0"/>
        <v>3</v>
      </c>
      <c r="AS11" s="250">
        <f t="shared" si="1"/>
        <v>2</v>
      </c>
      <c r="AT11" s="251" t="str">
        <f t="shared" si="2"/>
        <v>Костикова Татьяна</v>
      </c>
      <c r="AW11" s="252">
        <f t="shared" ref="AW11:AW19" si="53">HLOOKUP($AQ11,$CK$7:$CW$19,ROW()-6)</f>
        <v>0</v>
      </c>
      <c r="AX11" s="251">
        <f t="shared" si="3"/>
        <v>79.997</v>
      </c>
      <c r="AY11" s="221">
        <f t="shared" si="4"/>
        <v>0</v>
      </c>
      <c r="AZ11" s="221">
        <f t="shared" si="5"/>
        <v>0</v>
      </c>
      <c r="BA11" s="221">
        <f t="shared" si="6"/>
        <v>0</v>
      </c>
      <c r="BB11" s="221">
        <f t="shared" si="7"/>
        <v>0</v>
      </c>
      <c r="BC11" s="221">
        <f t="shared" si="8"/>
        <v>0</v>
      </c>
      <c r="BD11" s="221">
        <f t="shared" si="9"/>
        <v>0</v>
      </c>
      <c r="BE11" s="221">
        <f t="shared" si="10"/>
        <v>0</v>
      </c>
      <c r="BF11" s="221">
        <f t="shared" si="11"/>
        <v>0</v>
      </c>
      <c r="BG11" s="221">
        <f t="shared" si="12"/>
        <v>0</v>
      </c>
      <c r="BH11" s="221">
        <f t="shared" si="13"/>
        <v>0</v>
      </c>
      <c r="BI11" s="221">
        <f t="shared" si="14"/>
        <v>0</v>
      </c>
      <c r="BJ11" s="221">
        <f t="shared" si="15"/>
        <v>0</v>
      </c>
      <c r="BK11" s="221">
        <f t="shared" si="16"/>
        <v>0</v>
      </c>
      <c r="BL11" s="221">
        <f t="shared" si="17"/>
        <v>0</v>
      </c>
      <c r="BM11" s="221">
        <f t="shared" si="18"/>
        <v>0</v>
      </c>
      <c r="BN11" s="221">
        <f t="shared" si="19"/>
        <v>0</v>
      </c>
      <c r="BO11" s="221">
        <f t="shared" si="20"/>
        <v>0</v>
      </c>
      <c r="BP11" s="221">
        <f t="shared" si="21"/>
        <v>0</v>
      </c>
      <c r="BQ11" s="221">
        <f t="shared" si="22"/>
        <v>0</v>
      </c>
      <c r="BR11" s="221">
        <f t="shared" si="23"/>
        <v>0</v>
      </c>
      <c r="BS11" s="221">
        <f t="shared" si="24"/>
        <v>0</v>
      </c>
      <c r="BT11" s="221">
        <f t="shared" si="25"/>
        <v>0</v>
      </c>
      <c r="BU11" s="221">
        <f t="shared" si="26"/>
        <v>0</v>
      </c>
      <c r="BV11" s="221">
        <f t="shared" si="27"/>
        <v>0</v>
      </c>
      <c r="BW11" s="221" t="str">
        <f t="shared" si="28"/>
        <v>X</v>
      </c>
      <c r="BX11" s="221" t="str">
        <f t="shared" si="29"/>
        <v>X</v>
      </c>
      <c r="BY11" s="221" t="str">
        <f t="shared" si="30"/>
        <v>X</v>
      </c>
      <c r="BZ11" s="221">
        <f t="shared" si="31"/>
        <v>0</v>
      </c>
      <c r="CA11" s="221">
        <f t="shared" si="32"/>
        <v>0</v>
      </c>
      <c r="CB11" s="221" t="str">
        <f t="shared" si="33"/>
        <v>O</v>
      </c>
      <c r="CC11" s="221">
        <f t="shared" si="34"/>
        <v>0</v>
      </c>
      <c r="CD11" s="221">
        <f t="shared" si="35"/>
        <v>0</v>
      </c>
      <c r="CE11" s="221" t="str">
        <f t="shared" si="36"/>
        <v>O</v>
      </c>
      <c r="CF11" s="221">
        <f t="shared" si="37"/>
        <v>0</v>
      </c>
      <c r="CG11" s="221">
        <f t="shared" si="38"/>
        <v>0</v>
      </c>
      <c r="CH11" s="221" t="str">
        <f t="shared" si="39"/>
        <v>O</v>
      </c>
      <c r="CK11" s="221">
        <v>0</v>
      </c>
      <c r="CL11" s="221">
        <f t="shared" si="40"/>
        <v>0</v>
      </c>
      <c r="CM11" s="221">
        <f t="shared" si="41"/>
        <v>0</v>
      </c>
      <c r="CN11" s="221">
        <f t="shared" si="42"/>
        <v>0</v>
      </c>
      <c r="CO11" s="221">
        <f t="shared" si="43"/>
        <v>3</v>
      </c>
      <c r="CP11" s="221">
        <f t="shared" si="44"/>
        <v>0</v>
      </c>
      <c r="CQ11" s="221">
        <f t="shared" si="45"/>
        <v>0</v>
      </c>
      <c r="CR11" s="221">
        <f t="shared" si="46"/>
        <v>0</v>
      </c>
      <c r="CS11" s="221">
        <f t="shared" si="47"/>
        <v>0</v>
      </c>
      <c r="CT11" s="221">
        <f t="shared" si="48"/>
        <v>0</v>
      </c>
      <c r="CU11" s="221">
        <f t="shared" si="49"/>
        <v>0</v>
      </c>
      <c r="CV11" s="221">
        <f t="shared" si="50"/>
        <v>0</v>
      </c>
      <c r="CW11" s="221">
        <f t="shared" si="51"/>
        <v>0</v>
      </c>
      <c r="CY11" s="221">
        <f t="shared" ref="CY11:CY19" si="54">IF(ISBLANK(B11),1,0)</f>
        <v>0</v>
      </c>
      <c r="CZ11" s="221">
        <f t="shared" si="52"/>
        <v>0</v>
      </c>
      <c r="DA11" s="221">
        <f t="shared" si="52"/>
        <v>0</v>
      </c>
      <c r="DB11" s="221">
        <f t="shared" si="52"/>
        <v>0</v>
      </c>
      <c r="DC11" s="221">
        <f t="shared" si="52"/>
        <v>1</v>
      </c>
      <c r="DD11" s="221">
        <f t="shared" si="52"/>
        <v>1</v>
      </c>
      <c r="DE11" s="221">
        <f t="shared" si="52"/>
        <v>1</v>
      </c>
      <c r="DF11" s="221">
        <f t="shared" si="52"/>
        <v>1</v>
      </c>
      <c r="DG11" s="221">
        <f t="shared" si="52"/>
        <v>1</v>
      </c>
      <c r="DH11" s="221">
        <f t="shared" si="52"/>
        <v>1</v>
      </c>
      <c r="DI11" s="221">
        <f t="shared" si="52"/>
        <v>1</v>
      </c>
      <c r="DJ11" s="221">
        <f t="shared" si="52"/>
        <v>1</v>
      </c>
      <c r="DK11" s="221">
        <f t="shared" si="52"/>
        <v>1</v>
      </c>
    </row>
    <row r="12" spans="1:115">
      <c r="A12" s="242">
        <v>21511202451</v>
      </c>
      <c r="B12" s="243" t="s">
        <v>25</v>
      </c>
      <c r="C12" s="243" t="s">
        <v>26</v>
      </c>
      <c r="D12" s="244"/>
      <c r="E12" s="245" t="s">
        <v>102</v>
      </c>
      <c r="F12" s="246"/>
      <c r="G12" s="247"/>
      <c r="H12" s="246" t="s">
        <v>102</v>
      </c>
      <c r="I12" s="246"/>
      <c r="J12" s="247"/>
      <c r="K12" s="246" t="s">
        <v>103</v>
      </c>
      <c r="L12" s="246" t="s">
        <v>103</v>
      </c>
      <c r="M12" s="247" t="s">
        <v>103</v>
      </c>
      <c r="N12" s="246"/>
      <c r="O12" s="246"/>
      <c r="P12" s="247"/>
      <c r="Q12" s="246"/>
      <c r="R12" s="246"/>
      <c r="S12" s="247"/>
      <c r="T12" s="246"/>
      <c r="U12" s="246"/>
      <c r="V12" s="247"/>
      <c r="W12" s="246"/>
      <c r="X12" s="246"/>
      <c r="Y12" s="247"/>
      <c r="Z12" s="246"/>
      <c r="AA12" s="246"/>
      <c r="AB12" s="247"/>
      <c r="AC12" s="246"/>
      <c r="AD12" s="246"/>
      <c r="AE12" s="247"/>
      <c r="AF12" s="246"/>
      <c r="AG12" s="246"/>
      <c r="AH12" s="247"/>
      <c r="AI12" s="246"/>
      <c r="AJ12" s="246"/>
      <c r="AK12" s="247"/>
      <c r="AL12" s="246"/>
      <c r="AM12" s="246"/>
      <c r="AN12" s="247"/>
      <c r="AO12" s="248"/>
      <c r="AP12" s="248"/>
      <c r="AQ12" s="249">
        <f>IF(ISNA(HLOOKUP("o",$AY12:$CH$21,22-ROW(),0)),0,HLOOKUP("o",$AY12:$CH$21,22-ROW(),0))</f>
        <v>70</v>
      </c>
      <c r="AR12" s="249">
        <f t="shared" si="0"/>
        <v>3</v>
      </c>
      <c r="AS12" s="250">
        <f t="shared" si="1"/>
        <v>3</v>
      </c>
      <c r="AT12" s="257" t="str">
        <f t="shared" si="2"/>
        <v>Николаева Екатерина</v>
      </c>
      <c r="AW12" s="252">
        <f t="shared" si="53"/>
        <v>0</v>
      </c>
      <c r="AX12" s="251">
        <f t="shared" si="3"/>
        <v>69.997</v>
      </c>
      <c r="AY12" s="221">
        <f t="shared" si="4"/>
        <v>0</v>
      </c>
      <c r="AZ12" s="221">
        <f t="shared" si="5"/>
        <v>0</v>
      </c>
      <c r="BA12" s="221">
        <f t="shared" si="6"/>
        <v>0</v>
      </c>
      <c r="BB12" s="221">
        <f t="shared" si="7"/>
        <v>0</v>
      </c>
      <c r="BC12" s="221">
        <f t="shared" si="8"/>
        <v>0</v>
      </c>
      <c r="BD12" s="221">
        <f t="shared" si="9"/>
        <v>0</v>
      </c>
      <c r="BE12" s="221">
        <f t="shared" si="10"/>
        <v>0</v>
      </c>
      <c r="BF12" s="221">
        <f t="shared" si="11"/>
        <v>0</v>
      </c>
      <c r="BG12" s="221">
        <f t="shared" si="12"/>
        <v>0</v>
      </c>
      <c r="BH12" s="221">
        <f t="shared" si="13"/>
        <v>0</v>
      </c>
      <c r="BI12" s="221">
        <f t="shared" si="14"/>
        <v>0</v>
      </c>
      <c r="BJ12" s="221">
        <f t="shared" si="15"/>
        <v>0</v>
      </c>
      <c r="BK12" s="221">
        <f t="shared" si="16"/>
        <v>0</v>
      </c>
      <c r="BL12" s="221">
        <f t="shared" si="17"/>
        <v>0</v>
      </c>
      <c r="BM12" s="221">
        <f t="shared" si="18"/>
        <v>0</v>
      </c>
      <c r="BN12" s="221">
        <f t="shared" si="19"/>
        <v>0</v>
      </c>
      <c r="BO12" s="221">
        <f t="shared" si="20"/>
        <v>0</v>
      </c>
      <c r="BP12" s="221">
        <f t="shared" si="21"/>
        <v>0</v>
      </c>
      <c r="BQ12" s="221">
        <f t="shared" si="22"/>
        <v>0</v>
      </c>
      <c r="BR12" s="221">
        <f t="shared" si="23"/>
        <v>0</v>
      </c>
      <c r="BS12" s="221">
        <f t="shared" si="24"/>
        <v>0</v>
      </c>
      <c r="BT12" s="221">
        <f t="shared" si="25"/>
        <v>0</v>
      </c>
      <c r="BU12" s="221">
        <f t="shared" si="26"/>
        <v>0</v>
      </c>
      <c r="BV12" s="221">
        <f t="shared" si="27"/>
        <v>0</v>
      </c>
      <c r="BW12" s="221">
        <f t="shared" si="28"/>
        <v>0</v>
      </c>
      <c r="BX12" s="221">
        <f t="shared" si="29"/>
        <v>0</v>
      </c>
      <c r="BY12" s="221">
        <f t="shared" si="30"/>
        <v>0</v>
      </c>
      <c r="BZ12" s="221" t="str">
        <f t="shared" si="31"/>
        <v>X</v>
      </c>
      <c r="CA12" s="221" t="str">
        <f t="shared" si="32"/>
        <v>X</v>
      </c>
      <c r="CB12" s="221" t="str">
        <f t="shared" si="33"/>
        <v>X</v>
      </c>
      <c r="CC12" s="221">
        <f t="shared" si="34"/>
        <v>0</v>
      </c>
      <c r="CD12" s="221">
        <f t="shared" si="35"/>
        <v>0</v>
      </c>
      <c r="CE12" s="221" t="str">
        <f t="shared" si="36"/>
        <v>O</v>
      </c>
      <c r="CF12" s="221">
        <f t="shared" si="37"/>
        <v>0</v>
      </c>
      <c r="CG12" s="221">
        <f t="shared" si="38"/>
        <v>0</v>
      </c>
      <c r="CH12" s="221" t="str">
        <f t="shared" si="39"/>
        <v>O</v>
      </c>
      <c r="CK12" s="221">
        <v>0</v>
      </c>
      <c r="CL12" s="258">
        <f t="shared" si="40"/>
        <v>0</v>
      </c>
      <c r="CM12" s="221">
        <f t="shared" si="41"/>
        <v>0</v>
      </c>
      <c r="CN12" s="221">
        <f t="shared" si="42"/>
        <v>3</v>
      </c>
      <c r="CO12" s="221">
        <f t="shared" si="43"/>
        <v>0</v>
      </c>
      <c r="CP12" s="221">
        <f t="shared" si="44"/>
        <v>0</v>
      </c>
      <c r="CQ12" s="221">
        <f t="shared" si="45"/>
        <v>0</v>
      </c>
      <c r="CR12" s="221">
        <f t="shared" si="46"/>
        <v>0</v>
      </c>
      <c r="CS12" s="221">
        <f t="shared" si="47"/>
        <v>0</v>
      </c>
      <c r="CT12" s="221">
        <f t="shared" si="48"/>
        <v>0</v>
      </c>
      <c r="CU12" s="221">
        <f t="shared" si="49"/>
        <v>0</v>
      </c>
      <c r="CV12" s="221">
        <f t="shared" si="50"/>
        <v>0</v>
      </c>
      <c r="CW12" s="221">
        <f t="shared" si="51"/>
        <v>0</v>
      </c>
      <c r="CY12" s="221">
        <f t="shared" si="54"/>
        <v>0</v>
      </c>
      <c r="CZ12" s="221">
        <f t="shared" si="52"/>
        <v>0</v>
      </c>
      <c r="DA12" s="221">
        <f t="shared" si="52"/>
        <v>0</v>
      </c>
      <c r="DB12" s="221">
        <f t="shared" si="52"/>
        <v>1</v>
      </c>
      <c r="DC12" s="221">
        <f t="shared" si="52"/>
        <v>1</v>
      </c>
      <c r="DD12" s="221">
        <f t="shared" si="52"/>
        <v>1</v>
      </c>
      <c r="DE12" s="221">
        <f t="shared" si="52"/>
        <v>1</v>
      </c>
      <c r="DF12" s="221">
        <f t="shared" si="52"/>
        <v>1</v>
      </c>
      <c r="DG12" s="221">
        <f t="shared" si="52"/>
        <v>1</v>
      </c>
      <c r="DH12" s="221">
        <f t="shared" si="52"/>
        <v>1</v>
      </c>
      <c r="DI12" s="221">
        <f t="shared" si="52"/>
        <v>1</v>
      </c>
      <c r="DJ12" s="221">
        <f t="shared" si="52"/>
        <v>1</v>
      </c>
      <c r="DK12" s="221">
        <f t="shared" si="52"/>
        <v>1</v>
      </c>
    </row>
    <row r="13" spans="1:115">
      <c r="A13" s="242"/>
      <c r="B13" s="243"/>
      <c r="C13" s="243"/>
      <c r="D13" s="244"/>
      <c r="E13" s="253"/>
      <c r="F13" s="254"/>
      <c r="G13" s="255"/>
      <c r="H13" s="254"/>
      <c r="I13" s="254"/>
      <c r="J13" s="255"/>
      <c r="K13" s="254"/>
      <c r="L13" s="254"/>
      <c r="M13" s="255"/>
      <c r="N13" s="254"/>
      <c r="O13" s="254"/>
      <c r="P13" s="255"/>
      <c r="Q13" s="254"/>
      <c r="R13" s="254"/>
      <c r="S13" s="255"/>
      <c r="T13" s="254"/>
      <c r="U13" s="254"/>
      <c r="V13" s="255"/>
      <c r="W13" s="254"/>
      <c r="X13" s="254"/>
      <c r="Y13" s="255"/>
      <c r="Z13" s="254"/>
      <c r="AA13" s="254"/>
      <c r="AB13" s="255"/>
      <c r="AC13" s="254"/>
      <c r="AD13" s="254"/>
      <c r="AE13" s="255"/>
      <c r="AF13" s="254"/>
      <c r="AG13" s="254"/>
      <c r="AH13" s="255"/>
      <c r="AI13" s="254"/>
      <c r="AJ13" s="254"/>
      <c r="AK13" s="255"/>
      <c r="AL13" s="254"/>
      <c r="AM13" s="254"/>
      <c r="AN13" s="255"/>
      <c r="AO13" s="248"/>
      <c r="AP13" s="248"/>
      <c r="AQ13" s="256">
        <f>IF(ISNA(HLOOKUP("o",$AY13:$CH$21,22-ROW(),0)),0,HLOOKUP("o",$AY13:$CH$21,22-ROW(),0))</f>
        <v>0</v>
      </c>
      <c r="AR13" s="256">
        <f t="shared" si="0"/>
        <v>0</v>
      </c>
      <c r="AS13" s="250">
        <f t="shared" si="1"/>
        <v>4</v>
      </c>
      <c r="AT13" s="251">
        <f t="shared" si="2"/>
        <v>0</v>
      </c>
      <c r="AW13" s="252">
        <f t="shared" si="53"/>
        <v>0</v>
      </c>
      <c r="AX13" s="251">
        <f t="shared" si="3"/>
        <v>-1</v>
      </c>
      <c r="AY13" s="221">
        <f t="shared" si="4"/>
        <v>0</v>
      </c>
      <c r="AZ13" s="221">
        <f t="shared" si="5"/>
        <v>0</v>
      </c>
      <c r="BA13" s="221">
        <f t="shared" si="6"/>
        <v>0</v>
      </c>
      <c r="BB13" s="221">
        <f t="shared" si="7"/>
        <v>0</v>
      </c>
      <c r="BC13" s="221">
        <f t="shared" si="8"/>
        <v>0</v>
      </c>
      <c r="BD13" s="221">
        <f t="shared" si="9"/>
        <v>0</v>
      </c>
      <c r="BE13" s="221">
        <f t="shared" si="10"/>
        <v>0</v>
      </c>
      <c r="BF13" s="221">
        <f t="shared" si="11"/>
        <v>0</v>
      </c>
      <c r="BG13" s="221">
        <f t="shared" si="12"/>
        <v>0</v>
      </c>
      <c r="BH13" s="221">
        <f t="shared" si="13"/>
        <v>0</v>
      </c>
      <c r="BI13" s="221">
        <f t="shared" si="14"/>
        <v>0</v>
      </c>
      <c r="BJ13" s="221">
        <f t="shared" si="15"/>
        <v>0</v>
      </c>
      <c r="BK13" s="221">
        <f t="shared" si="16"/>
        <v>0</v>
      </c>
      <c r="BL13" s="221">
        <f t="shared" si="17"/>
        <v>0</v>
      </c>
      <c r="BM13" s="221">
        <f t="shared" si="18"/>
        <v>0</v>
      </c>
      <c r="BN13" s="221">
        <f t="shared" si="19"/>
        <v>0</v>
      </c>
      <c r="BO13" s="221">
        <f t="shared" si="20"/>
        <v>0</v>
      </c>
      <c r="BP13" s="221">
        <f t="shared" si="21"/>
        <v>0</v>
      </c>
      <c r="BQ13" s="221">
        <f t="shared" si="22"/>
        <v>0</v>
      </c>
      <c r="BR13" s="221">
        <f t="shared" si="23"/>
        <v>0</v>
      </c>
      <c r="BS13" s="221">
        <f t="shared" si="24"/>
        <v>0</v>
      </c>
      <c r="BT13" s="221">
        <f t="shared" si="25"/>
        <v>0</v>
      </c>
      <c r="BU13" s="221">
        <f t="shared" si="26"/>
        <v>0</v>
      </c>
      <c r="BV13" s="221">
        <f t="shared" si="27"/>
        <v>0</v>
      </c>
      <c r="BW13" s="221">
        <f t="shared" si="28"/>
        <v>0</v>
      </c>
      <c r="BX13" s="221">
        <f t="shared" si="29"/>
        <v>0</v>
      </c>
      <c r="BY13" s="221">
        <f t="shared" si="30"/>
        <v>0</v>
      </c>
      <c r="BZ13" s="221">
        <f t="shared" si="31"/>
        <v>0</v>
      </c>
      <c r="CA13" s="221">
        <f t="shared" si="32"/>
        <v>0</v>
      </c>
      <c r="CB13" s="221">
        <f t="shared" si="33"/>
        <v>0</v>
      </c>
      <c r="CC13" s="221">
        <f t="shared" si="34"/>
        <v>0</v>
      </c>
      <c r="CD13" s="221">
        <f t="shared" si="35"/>
        <v>0</v>
      </c>
      <c r="CE13" s="221">
        <f t="shared" si="36"/>
        <v>0</v>
      </c>
      <c r="CF13" s="221">
        <f t="shared" si="37"/>
        <v>0</v>
      </c>
      <c r="CG13" s="221">
        <f t="shared" si="38"/>
        <v>0</v>
      </c>
      <c r="CH13" s="221">
        <f t="shared" si="39"/>
        <v>0</v>
      </c>
      <c r="CK13" s="221">
        <v>0</v>
      </c>
      <c r="CL13" s="221">
        <f t="shared" si="40"/>
        <v>0</v>
      </c>
      <c r="CM13" s="221">
        <f t="shared" si="41"/>
        <v>0</v>
      </c>
      <c r="CN13" s="221">
        <f t="shared" si="42"/>
        <v>0</v>
      </c>
      <c r="CO13" s="221">
        <f t="shared" si="43"/>
        <v>0</v>
      </c>
      <c r="CP13" s="221">
        <f t="shared" si="44"/>
        <v>0</v>
      </c>
      <c r="CQ13" s="221">
        <f t="shared" si="45"/>
        <v>0</v>
      </c>
      <c r="CR13" s="221">
        <f t="shared" si="46"/>
        <v>0</v>
      </c>
      <c r="CS13" s="221">
        <f t="shared" si="47"/>
        <v>0</v>
      </c>
      <c r="CT13" s="221">
        <f t="shared" si="48"/>
        <v>0</v>
      </c>
      <c r="CU13" s="221">
        <f t="shared" si="49"/>
        <v>0</v>
      </c>
      <c r="CV13" s="221">
        <f t="shared" si="50"/>
        <v>0</v>
      </c>
      <c r="CW13" s="221">
        <f t="shared" si="51"/>
        <v>0</v>
      </c>
      <c r="CY13" s="221">
        <f t="shared" si="54"/>
        <v>1</v>
      </c>
      <c r="CZ13" s="221">
        <f t="shared" si="52"/>
        <v>1</v>
      </c>
      <c r="DA13" s="221">
        <f t="shared" si="52"/>
        <v>1</v>
      </c>
      <c r="DB13" s="221">
        <f t="shared" si="52"/>
        <v>1</v>
      </c>
      <c r="DC13" s="221">
        <f t="shared" si="52"/>
        <v>1</v>
      </c>
      <c r="DD13" s="221">
        <f t="shared" si="52"/>
        <v>1</v>
      </c>
      <c r="DE13" s="221">
        <f t="shared" si="52"/>
        <v>1</v>
      </c>
      <c r="DF13" s="221">
        <f t="shared" si="52"/>
        <v>1</v>
      </c>
      <c r="DG13" s="221">
        <f t="shared" si="52"/>
        <v>1</v>
      </c>
      <c r="DH13" s="221">
        <f t="shared" si="52"/>
        <v>1</v>
      </c>
      <c r="DI13" s="221">
        <f t="shared" si="52"/>
        <v>1</v>
      </c>
      <c r="DJ13" s="221">
        <f t="shared" si="52"/>
        <v>1</v>
      </c>
      <c r="DK13" s="221">
        <f t="shared" si="52"/>
        <v>1</v>
      </c>
    </row>
    <row r="14" spans="1:115">
      <c r="A14" s="242"/>
      <c r="B14" s="243"/>
      <c r="C14" s="243"/>
      <c r="D14" s="244"/>
      <c r="E14" s="253"/>
      <c r="F14" s="254"/>
      <c r="G14" s="255"/>
      <c r="H14" s="254"/>
      <c r="I14" s="254"/>
      <c r="J14" s="255"/>
      <c r="K14" s="254"/>
      <c r="L14" s="254"/>
      <c r="M14" s="255"/>
      <c r="N14" s="254"/>
      <c r="O14" s="254"/>
      <c r="P14" s="255"/>
      <c r="Q14" s="254"/>
      <c r="R14" s="254"/>
      <c r="S14" s="255"/>
      <c r="T14" s="254"/>
      <c r="U14" s="254"/>
      <c r="V14" s="255"/>
      <c r="W14" s="254"/>
      <c r="X14" s="254"/>
      <c r="Y14" s="255"/>
      <c r="Z14" s="254"/>
      <c r="AA14" s="254"/>
      <c r="AB14" s="255"/>
      <c r="AC14" s="254"/>
      <c r="AD14" s="254"/>
      <c r="AE14" s="255"/>
      <c r="AF14" s="254"/>
      <c r="AG14" s="254"/>
      <c r="AH14" s="255"/>
      <c r="AI14" s="254"/>
      <c r="AJ14" s="254"/>
      <c r="AK14" s="255"/>
      <c r="AL14" s="254"/>
      <c r="AM14" s="254"/>
      <c r="AN14" s="255"/>
      <c r="AO14" s="248"/>
      <c r="AP14" s="248"/>
      <c r="AQ14" s="256">
        <f>IF(ISNA(HLOOKUP("o",$AY14:$CH$21,22-ROW(),0)),0,HLOOKUP("o",$AY14:$CH$21,22-ROW(),0))</f>
        <v>0</v>
      </c>
      <c r="AR14" s="256">
        <f t="shared" si="0"/>
        <v>0</v>
      </c>
      <c r="AS14" s="250">
        <f t="shared" si="1"/>
        <v>4</v>
      </c>
      <c r="AT14" s="251">
        <f t="shared" si="2"/>
        <v>0</v>
      </c>
      <c r="AW14" s="252">
        <f t="shared" si="53"/>
        <v>0</v>
      </c>
      <c r="AX14" s="251">
        <f t="shared" si="3"/>
        <v>-1</v>
      </c>
      <c r="AY14" s="221">
        <f t="shared" si="4"/>
        <v>0</v>
      </c>
      <c r="AZ14" s="221">
        <f t="shared" si="5"/>
        <v>0</v>
      </c>
      <c r="BA14" s="221">
        <f t="shared" si="6"/>
        <v>0</v>
      </c>
      <c r="BB14" s="221">
        <f t="shared" si="7"/>
        <v>0</v>
      </c>
      <c r="BC14" s="221">
        <f t="shared" si="8"/>
        <v>0</v>
      </c>
      <c r="BD14" s="221">
        <f t="shared" si="9"/>
        <v>0</v>
      </c>
      <c r="BE14" s="221">
        <f t="shared" si="10"/>
        <v>0</v>
      </c>
      <c r="BF14" s="221">
        <f t="shared" si="11"/>
        <v>0</v>
      </c>
      <c r="BG14" s="221">
        <f t="shared" si="12"/>
        <v>0</v>
      </c>
      <c r="BH14" s="221">
        <f t="shared" si="13"/>
        <v>0</v>
      </c>
      <c r="BI14" s="221">
        <f t="shared" si="14"/>
        <v>0</v>
      </c>
      <c r="BJ14" s="221">
        <f t="shared" si="15"/>
        <v>0</v>
      </c>
      <c r="BK14" s="221">
        <f t="shared" si="16"/>
        <v>0</v>
      </c>
      <c r="BL14" s="221">
        <f t="shared" si="17"/>
        <v>0</v>
      </c>
      <c r="BM14" s="221">
        <f t="shared" si="18"/>
        <v>0</v>
      </c>
      <c r="BN14" s="221">
        <f t="shared" si="19"/>
        <v>0</v>
      </c>
      <c r="BO14" s="221">
        <f t="shared" si="20"/>
        <v>0</v>
      </c>
      <c r="BP14" s="221">
        <f t="shared" si="21"/>
        <v>0</v>
      </c>
      <c r="BQ14" s="221">
        <f t="shared" si="22"/>
        <v>0</v>
      </c>
      <c r="BR14" s="221">
        <f t="shared" si="23"/>
        <v>0</v>
      </c>
      <c r="BS14" s="221">
        <f t="shared" si="24"/>
        <v>0</v>
      </c>
      <c r="BT14" s="221">
        <f t="shared" si="25"/>
        <v>0</v>
      </c>
      <c r="BU14" s="221">
        <f t="shared" si="26"/>
        <v>0</v>
      </c>
      <c r="BV14" s="221">
        <f t="shared" si="27"/>
        <v>0</v>
      </c>
      <c r="BW14" s="221">
        <f t="shared" si="28"/>
        <v>0</v>
      </c>
      <c r="BX14" s="221">
        <f t="shared" si="29"/>
        <v>0</v>
      </c>
      <c r="BY14" s="221">
        <f t="shared" si="30"/>
        <v>0</v>
      </c>
      <c r="BZ14" s="221">
        <f t="shared" si="31"/>
        <v>0</v>
      </c>
      <c r="CA14" s="221">
        <f t="shared" si="32"/>
        <v>0</v>
      </c>
      <c r="CB14" s="221">
        <f t="shared" si="33"/>
        <v>0</v>
      </c>
      <c r="CC14" s="221">
        <f t="shared" si="34"/>
        <v>0</v>
      </c>
      <c r="CD14" s="221">
        <f t="shared" si="35"/>
        <v>0</v>
      </c>
      <c r="CE14" s="221">
        <f t="shared" si="36"/>
        <v>0</v>
      </c>
      <c r="CF14" s="221">
        <f t="shared" si="37"/>
        <v>0</v>
      </c>
      <c r="CG14" s="221">
        <f t="shared" si="38"/>
        <v>0</v>
      </c>
      <c r="CH14" s="221">
        <f t="shared" si="39"/>
        <v>0</v>
      </c>
      <c r="CK14" s="221">
        <v>0</v>
      </c>
      <c r="CL14" s="221">
        <f t="shared" si="40"/>
        <v>0</v>
      </c>
      <c r="CM14" s="221">
        <f t="shared" si="41"/>
        <v>0</v>
      </c>
      <c r="CN14" s="221">
        <f t="shared" si="42"/>
        <v>0</v>
      </c>
      <c r="CO14" s="221">
        <f t="shared" si="43"/>
        <v>0</v>
      </c>
      <c r="CP14" s="221">
        <f t="shared" si="44"/>
        <v>0</v>
      </c>
      <c r="CQ14" s="221">
        <f t="shared" si="45"/>
        <v>0</v>
      </c>
      <c r="CR14" s="221">
        <f t="shared" si="46"/>
        <v>0</v>
      </c>
      <c r="CS14" s="221">
        <f t="shared" si="47"/>
        <v>0</v>
      </c>
      <c r="CT14" s="221">
        <f t="shared" si="48"/>
        <v>0</v>
      </c>
      <c r="CU14" s="221">
        <f t="shared" si="49"/>
        <v>0</v>
      </c>
      <c r="CV14" s="221">
        <f t="shared" si="50"/>
        <v>0</v>
      </c>
      <c r="CW14" s="221">
        <f t="shared" si="51"/>
        <v>0</v>
      </c>
      <c r="CY14" s="221">
        <f t="shared" si="54"/>
        <v>1</v>
      </c>
      <c r="CZ14" s="221">
        <f t="shared" si="52"/>
        <v>1</v>
      </c>
      <c r="DA14" s="221">
        <f t="shared" si="52"/>
        <v>1</v>
      </c>
      <c r="DB14" s="221">
        <f t="shared" si="52"/>
        <v>1</v>
      </c>
      <c r="DC14" s="221">
        <f t="shared" si="52"/>
        <v>1</v>
      </c>
      <c r="DD14" s="221">
        <f t="shared" si="52"/>
        <v>1</v>
      </c>
      <c r="DE14" s="221">
        <f t="shared" si="52"/>
        <v>1</v>
      </c>
      <c r="DF14" s="221">
        <f t="shared" si="52"/>
        <v>1</v>
      </c>
      <c r="DG14" s="221">
        <f t="shared" si="52"/>
        <v>1</v>
      </c>
      <c r="DH14" s="221">
        <f t="shared" si="52"/>
        <v>1</v>
      </c>
      <c r="DI14" s="221">
        <f t="shared" si="52"/>
        <v>1</v>
      </c>
      <c r="DJ14" s="221">
        <f t="shared" si="52"/>
        <v>1</v>
      </c>
      <c r="DK14" s="221">
        <f t="shared" si="52"/>
        <v>1</v>
      </c>
    </row>
    <row r="15" spans="1:115">
      <c r="A15" s="242"/>
      <c r="B15" s="243"/>
      <c r="C15" s="243"/>
      <c r="D15" s="244"/>
      <c r="E15" s="253"/>
      <c r="F15" s="254"/>
      <c r="G15" s="255"/>
      <c r="H15" s="254"/>
      <c r="I15" s="254"/>
      <c r="J15" s="255"/>
      <c r="K15" s="254"/>
      <c r="L15" s="254"/>
      <c r="M15" s="255"/>
      <c r="N15" s="254"/>
      <c r="O15" s="254"/>
      <c r="P15" s="255"/>
      <c r="Q15" s="254"/>
      <c r="R15" s="254"/>
      <c r="S15" s="255"/>
      <c r="T15" s="254"/>
      <c r="U15" s="254"/>
      <c r="V15" s="255"/>
      <c r="W15" s="254"/>
      <c r="X15" s="254"/>
      <c r="Y15" s="255"/>
      <c r="Z15" s="254"/>
      <c r="AA15" s="254"/>
      <c r="AB15" s="255"/>
      <c r="AC15" s="254"/>
      <c r="AD15" s="254"/>
      <c r="AE15" s="255"/>
      <c r="AF15" s="254"/>
      <c r="AG15" s="254"/>
      <c r="AH15" s="255"/>
      <c r="AI15" s="254"/>
      <c r="AJ15" s="254"/>
      <c r="AK15" s="255"/>
      <c r="AL15" s="254"/>
      <c r="AM15" s="254"/>
      <c r="AN15" s="255"/>
      <c r="AO15" s="248"/>
      <c r="AP15" s="248"/>
      <c r="AQ15" s="256">
        <f>IF(ISNA(HLOOKUP("o",$AY15:$CH$21,22-ROW(),0)),0,HLOOKUP("o",$AY15:$CH$21,22-ROW(),0))</f>
        <v>0</v>
      </c>
      <c r="AR15" s="256">
        <f t="shared" si="0"/>
        <v>0</v>
      </c>
      <c r="AS15" s="250">
        <f t="shared" si="1"/>
        <v>4</v>
      </c>
      <c r="AT15" s="251">
        <f t="shared" si="2"/>
        <v>0</v>
      </c>
      <c r="AW15" s="252">
        <f t="shared" si="53"/>
        <v>0</v>
      </c>
      <c r="AX15" s="251">
        <f t="shared" si="3"/>
        <v>-1</v>
      </c>
      <c r="AY15" s="221">
        <f t="shared" si="4"/>
        <v>0</v>
      </c>
      <c r="AZ15" s="221">
        <f t="shared" si="5"/>
        <v>0</v>
      </c>
      <c r="BA15" s="221">
        <f t="shared" si="6"/>
        <v>0</v>
      </c>
      <c r="BB15" s="221">
        <f t="shared" si="7"/>
        <v>0</v>
      </c>
      <c r="BC15" s="221">
        <f t="shared" si="8"/>
        <v>0</v>
      </c>
      <c r="BD15" s="221">
        <f t="shared" si="9"/>
        <v>0</v>
      </c>
      <c r="BE15" s="221">
        <f t="shared" si="10"/>
        <v>0</v>
      </c>
      <c r="BF15" s="221">
        <f t="shared" si="11"/>
        <v>0</v>
      </c>
      <c r="BG15" s="221">
        <f t="shared" si="12"/>
        <v>0</v>
      </c>
      <c r="BH15" s="221">
        <f t="shared" si="13"/>
        <v>0</v>
      </c>
      <c r="BI15" s="221">
        <f t="shared" si="14"/>
        <v>0</v>
      </c>
      <c r="BJ15" s="221">
        <f t="shared" si="15"/>
        <v>0</v>
      </c>
      <c r="BK15" s="221">
        <f t="shared" si="16"/>
        <v>0</v>
      </c>
      <c r="BL15" s="221">
        <f t="shared" si="17"/>
        <v>0</v>
      </c>
      <c r="BM15" s="221">
        <f t="shared" si="18"/>
        <v>0</v>
      </c>
      <c r="BN15" s="221">
        <f t="shared" si="19"/>
        <v>0</v>
      </c>
      <c r="BO15" s="221">
        <f t="shared" si="20"/>
        <v>0</v>
      </c>
      <c r="BP15" s="221">
        <f t="shared" si="21"/>
        <v>0</v>
      </c>
      <c r="BQ15" s="221">
        <f t="shared" si="22"/>
        <v>0</v>
      </c>
      <c r="BR15" s="221">
        <f t="shared" si="23"/>
        <v>0</v>
      </c>
      <c r="BS15" s="221">
        <f t="shared" si="24"/>
        <v>0</v>
      </c>
      <c r="BT15" s="221">
        <f t="shared" si="25"/>
        <v>0</v>
      </c>
      <c r="BU15" s="221">
        <f t="shared" si="26"/>
        <v>0</v>
      </c>
      <c r="BV15" s="221">
        <f t="shared" si="27"/>
        <v>0</v>
      </c>
      <c r="BW15" s="221">
        <f t="shared" si="28"/>
        <v>0</v>
      </c>
      <c r="BX15" s="221">
        <f t="shared" si="29"/>
        <v>0</v>
      </c>
      <c r="BY15" s="221">
        <f t="shared" si="30"/>
        <v>0</v>
      </c>
      <c r="BZ15" s="221">
        <f t="shared" si="31"/>
        <v>0</v>
      </c>
      <c r="CA15" s="221">
        <f t="shared" si="32"/>
        <v>0</v>
      </c>
      <c r="CB15" s="221">
        <f t="shared" si="33"/>
        <v>0</v>
      </c>
      <c r="CC15" s="221">
        <f t="shared" si="34"/>
        <v>0</v>
      </c>
      <c r="CD15" s="221">
        <f t="shared" si="35"/>
        <v>0</v>
      </c>
      <c r="CE15" s="221">
        <f t="shared" si="36"/>
        <v>0</v>
      </c>
      <c r="CF15" s="221">
        <f t="shared" si="37"/>
        <v>0</v>
      </c>
      <c r="CG15" s="221">
        <f t="shared" si="38"/>
        <v>0</v>
      </c>
      <c r="CH15" s="221">
        <f t="shared" si="39"/>
        <v>0</v>
      </c>
      <c r="CK15" s="221">
        <v>0</v>
      </c>
      <c r="CL15" s="221">
        <f t="shared" si="40"/>
        <v>0</v>
      </c>
      <c r="CM15" s="221">
        <f t="shared" si="41"/>
        <v>0</v>
      </c>
      <c r="CN15" s="221">
        <f t="shared" si="42"/>
        <v>0</v>
      </c>
      <c r="CO15" s="221">
        <f t="shared" si="43"/>
        <v>0</v>
      </c>
      <c r="CP15" s="221">
        <f t="shared" si="44"/>
        <v>0</v>
      </c>
      <c r="CQ15" s="221">
        <f t="shared" si="45"/>
        <v>0</v>
      </c>
      <c r="CR15" s="221">
        <f t="shared" si="46"/>
        <v>0</v>
      </c>
      <c r="CS15" s="221">
        <f t="shared" si="47"/>
        <v>0</v>
      </c>
      <c r="CT15" s="221">
        <f t="shared" si="48"/>
        <v>0</v>
      </c>
      <c r="CU15" s="221">
        <f t="shared" si="49"/>
        <v>0</v>
      </c>
      <c r="CV15" s="221">
        <f t="shared" si="50"/>
        <v>0</v>
      </c>
      <c r="CW15" s="221">
        <f t="shared" si="51"/>
        <v>0</v>
      </c>
      <c r="CY15" s="221">
        <f t="shared" si="54"/>
        <v>1</v>
      </c>
      <c r="CZ15" s="221">
        <f t="shared" si="52"/>
        <v>1</v>
      </c>
      <c r="DA15" s="221">
        <f t="shared" si="52"/>
        <v>1</v>
      </c>
      <c r="DB15" s="221">
        <f t="shared" si="52"/>
        <v>1</v>
      </c>
      <c r="DC15" s="221">
        <f t="shared" si="52"/>
        <v>1</v>
      </c>
      <c r="DD15" s="221">
        <f t="shared" si="52"/>
        <v>1</v>
      </c>
      <c r="DE15" s="221">
        <f t="shared" si="52"/>
        <v>1</v>
      </c>
      <c r="DF15" s="221">
        <f t="shared" si="52"/>
        <v>1</v>
      </c>
      <c r="DG15" s="221">
        <f t="shared" si="52"/>
        <v>1</v>
      </c>
      <c r="DH15" s="221">
        <f t="shared" si="52"/>
        <v>1</v>
      </c>
      <c r="DI15" s="221">
        <f t="shared" si="52"/>
        <v>1</v>
      </c>
      <c r="DJ15" s="221">
        <f t="shared" si="52"/>
        <v>1</v>
      </c>
      <c r="DK15" s="221">
        <f t="shared" si="52"/>
        <v>1</v>
      </c>
    </row>
    <row r="16" spans="1:115">
      <c r="A16" s="242"/>
      <c r="B16" s="243"/>
      <c r="C16" s="243"/>
      <c r="D16" s="244"/>
      <c r="E16" s="253"/>
      <c r="F16" s="254"/>
      <c r="G16" s="255"/>
      <c r="H16" s="254"/>
      <c r="I16" s="254"/>
      <c r="J16" s="255"/>
      <c r="K16" s="254"/>
      <c r="L16" s="254"/>
      <c r="M16" s="255"/>
      <c r="N16" s="254"/>
      <c r="O16" s="254"/>
      <c r="P16" s="255"/>
      <c r="Q16" s="254"/>
      <c r="R16" s="254"/>
      <c r="S16" s="255"/>
      <c r="T16" s="254"/>
      <c r="U16" s="254"/>
      <c r="V16" s="255"/>
      <c r="W16" s="254"/>
      <c r="X16" s="254"/>
      <c r="Y16" s="255"/>
      <c r="Z16" s="254"/>
      <c r="AA16" s="254"/>
      <c r="AB16" s="255"/>
      <c r="AC16" s="254"/>
      <c r="AD16" s="254"/>
      <c r="AE16" s="255"/>
      <c r="AF16" s="254"/>
      <c r="AG16" s="254"/>
      <c r="AH16" s="255"/>
      <c r="AI16" s="254"/>
      <c r="AJ16" s="254"/>
      <c r="AK16" s="255"/>
      <c r="AL16" s="254"/>
      <c r="AM16" s="254"/>
      <c r="AN16" s="255"/>
      <c r="AO16" s="248"/>
      <c r="AP16" s="248"/>
      <c r="AQ16" s="256">
        <f>IF(ISNA(HLOOKUP("o",$AY16:$CH$21,22-ROW(),0)),0,HLOOKUP("o",$AY16:$CH$21,22-ROW(),0))</f>
        <v>0</v>
      </c>
      <c r="AR16" s="256">
        <f t="shared" si="0"/>
        <v>0</v>
      </c>
      <c r="AS16" s="250">
        <f t="shared" si="1"/>
        <v>4</v>
      </c>
      <c r="AT16" s="251">
        <f t="shared" si="2"/>
        <v>0</v>
      </c>
      <c r="AW16" s="252">
        <f t="shared" si="53"/>
        <v>0</v>
      </c>
      <c r="AX16" s="251">
        <f t="shared" si="3"/>
        <v>-1</v>
      </c>
      <c r="AY16" s="221">
        <f t="shared" si="4"/>
        <v>0</v>
      </c>
      <c r="AZ16" s="221">
        <f t="shared" si="5"/>
        <v>0</v>
      </c>
      <c r="BA16" s="221">
        <f t="shared" si="6"/>
        <v>0</v>
      </c>
      <c r="BB16" s="221">
        <f t="shared" si="7"/>
        <v>0</v>
      </c>
      <c r="BC16" s="221">
        <f t="shared" si="8"/>
        <v>0</v>
      </c>
      <c r="BD16" s="221">
        <f t="shared" si="9"/>
        <v>0</v>
      </c>
      <c r="BE16" s="221">
        <f t="shared" si="10"/>
        <v>0</v>
      </c>
      <c r="BF16" s="221">
        <f t="shared" si="11"/>
        <v>0</v>
      </c>
      <c r="BG16" s="221">
        <f t="shared" si="12"/>
        <v>0</v>
      </c>
      <c r="BH16" s="221">
        <f t="shared" si="13"/>
        <v>0</v>
      </c>
      <c r="BI16" s="221">
        <f t="shared" si="14"/>
        <v>0</v>
      </c>
      <c r="BJ16" s="221">
        <f t="shared" si="15"/>
        <v>0</v>
      </c>
      <c r="BK16" s="221">
        <f t="shared" si="16"/>
        <v>0</v>
      </c>
      <c r="BL16" s="221">
        <f t="shared" si="17"/>
        <v>0</v>
      </c>
      <c r="BM16" s="221">
        <f t="shared" si="18"/>
        <v>0</v>
      </c>
      <c r="BN16" s="221">
        <f t="shared" si="19"/>
        <v>0</v>
      </c>
      <c r="BO16" s="221">
        <f t="shared" si="20"/>
        <v>0</v>
      </c>
      <c r="BP16" s="221">
        <f t="shared" si="21"/>
        <v>0</v>
      </c>
      <c r="BQ16" s="221">
        <f t="shared" si="22"/>
        <v>0</v>
      </c>
      <c r="BR16" s="221">
        <f t="shared" si="23"/>
        <v>0</v>
      </c>
      <c r="BS16" s="221">
        <f t="shared" si="24"/>
        <v>0</v>
      </c>
      <c r="BT16" s="221">
        <f t="shared" si="25"/>
        <v>0</v>
      </c>
      <c r="BU16" s="221">
        <f t="shared" si="26"/>
        <v>0</v>
      </c>
      <c r="BV16" s="221">
        <f t="shared" si="27"/>
        <v>0</v>
      </c>
      <c r="BW16" s="221">
        <f t="shared" si="28"/>
        <v>0</v>
      </c>
      <c r="BX16" s="221">
        <f t="shared" si="29"/>
        <v>0</v>
      </c>
      <c r="BY16" s="221">
        <f t="shared" si="30"/>
        <v>0</v>
      </c>
      <c r="BZ16" s="221">
        <f t="shared" si="31"/>
        <v>0</v>
      </c>
      <c r="CA16" s="221">
        <f t="shared" si="32"/>
        <v>0</v>
      </c>
      <c r="CB16" s="221">
        <f t="shared" si="33"/>
        <v>0</v>
      </c>
      <c r="CC16" s="221">
        <f t="shared" si="34"/>
        <v>0</v>
      </c>
      <c r="CD16" s="221">
        <f t="shared" si="35"/>
        <v>0</v>
      </c>
      <c r="CE16" s="221">
        <f t="shared" si="36"/>
        <v>0</v>
      </c>
      <c r="CF16" s="221">
        <f t="shared" si="37"/>
        <v>0</v>
      </c>
      <c r="CG16" s="221">
        <f t="shared" si="38"/>
        <v>0</v>
      </c>
      <c r="CH16" s="221">
        <f t="shared" si="39"/>
        <v>0</v>
      </c>
      <c r="CK16" s="221">
        <v>0</v>
      </c>
      <c r="CL16" s="221">
        <f t="shared" si="40"/>
        <v>0</v>
      </c>
      <c r="CM16" s="221">
        <f t="shared" si="41"/>
        <v>0</v>
      </c>
      <c r="CN16" s="221">
        <f t="shared" si="42"/>
        <v>0</v>
      </c>
      <c r="CO16" s="221">
        <f t="shared" si="43"/>
        <v>0</v>
      </c>
      <c r="CP16" s="221">
        <f t="shared" si="44"/>
        <v>0</v>
      </c>
      <c r="CQ16" s="221">
        <f t="shared" si="45"/>
        <v>0</v>
      </c>
      <c r="CR16" s="221">
        <f t="shared" si="46"/>
        <v>0</v>
      </c>
      <c r="CS16" s="221">
        <f t="shared" si="47"/>
        <v>0</v>
      </c>
      <c r="CT16" s="221">
        <f t="shared" si="48"/>
        <v>0</v>
      </c>
      <c r="CU16" s="221">
        <f t="shared" si="49"/>
        <v>0</v>
      </c>
      <c r="CV16" s="221">
        <f t="shared" si="50"/>
        <v>0</v>
      </c>
      <c r="CW16" s="221">
        <f t="shared" si="51"/>
        <v>0</v>
      </c>
      <c r="CY16" s="221">
        <f t="shared" si="54"/>
        <v>1</v>
      </c>
      <c r="CZ16" s="221">
        <f t="shared" si="52"/>
        <v>1</v>
      </c>
      <c r="DA16" s="221">
        <f t="shared" si="52"/>
        <v>1</v>
      </c>
      <c r="DB16" s="221">
        <f t="shared" si="52"/>
        <v>1</v>
      </c>
      <c r="DC16" s="221">
        <f t="shared" si="52"/>
        <v>1</v>
      </c>
      <c r="DD16" s="221">
        <f t="shared" si="52"/>
        <v>1</v>
      </c>
      <c r="DE16" s="221">
        <f t="shared" si="52"/>
        <v>1</v>
      </c>
      <c r="DF16" s="221">
        <f t="shared" si="52"/>
        <v>1</v>
      </c>
      <c r="DG16" s="221">
        <f t="shared" si="52"/>
        <v>1</v>
      </c>
      <c r="DH16" s="221">
        <f t="shared" si="52"/>
        <v>1</v>
      </c>
      <c r="DI16" s="221">
        <f t="shared" si="52"/>
        <v>1</v>
      </c>
      <c r="DJ16" s="221">
        <f t="shared" si="52"/>
        <v>1</v>
      </c>
      <c r="DK16" s="221">
        <f t="shared" si="52"/>
        <v>1</v>
      </c>
    </row>
    <row r="17" spans="1:115">
      <c r="A17" s="242"/>
      <c r="B17" s="243"/>
      <c r="C17" s="243"/>
      <c r="D17" s="244"/>
      <c r="E17" s="253"/>
      <c r="F17" s="254"/>
      <c r="G17" s="255"/>
      <c r="H17" s="254"/>
      <c r="I17" s="254"/>
      <c r="J17" s="255"/>
      <c r="K17" s="254"/>
      <c r="L17" s="254"/>
      <c r="M17" s="255"/>
      <c r="N17" s="254"/>
      <c r="O17" s="254"/>
      <c r="P17" s="255"/>
      <c r="Q17" s="254"/>
      <c r="R17" s="254"/>
      <c r="S17" s="255"/>
      <c r="T17" s="254"/>
      <c r="U17" s="254"/>
      <c r="V17" s="255"/>
      <c r="W17" s="254"/>
      <c r="X17" s="254"/>
      <c r="Y17" s="255"/>
      <c r="Z17" s="254"/>
      <c r="AA17" s="254"/>
      <c r="AB17" s="255"/>
      <c r="AC17" s="254"/>
      <c r="AD17" s="254"/>
      <c r="AE17" s="255"/>
      <c r="AF17" s="254"/>
      <c r="AG17" s="254"/>
      <c r="AH17" s="255"/>
      <c r="AI17" s="254"/>
      <c r="AJ17" s="254"/>
      <c r="AK17" s="255"/>
      <c r="AL17" s="254"/>
      <c r="AM17" s="254"/>
      <c r="AN17" s="255"/>
      <c r="AO17" s="248"/>
      <c r="AP17" s="248"/>
      <c r="AQ17" s="256">
        <f>IF(ISNA(HLOOKUP("o",$AY17:$CH$21,22-ROW(),0)),0,HLOOKUP("o",$AY17:$CH$21,22-ROW(),0))</f>
        <v>0</v>
      </c>
      <c r="AR17" s="256">
        <f t="shared" si="0"/>
        <v>0</v>
      </c>
      <c r="AS17" s="250">
        <f t="shared" si="1"/>
        <v>4</v>
      </c>
      <c r="AT17" s="251">
        <f t="shared" si="2"/>
        <v>0</v>
      </c>
      <c r="AW17" s="252">
        <f t="shared" si="53"/>
        <v>0</v>
      </c>
      <c r="AX17" s="251">
        <f t="shared" si="3"/>
        <v>-1</v>
      </c>
      <c r="AY17" s="221">
        <f t="shared" si="4"/>
        <v>0</v>
      </c>
      <c r="AZ17" s="221">
        <f t="shared" si="5"/>
        <v>0</v>
      </c>
      <c r="BA17" s="221">
        <f t="shared" si="6"/>
        <v>0</v>
      </c>
      <c r="BB17" s="221">
        <f t="shared" si="7"/>
        <v>0</v>
      </c>
      <c r="BC17" s="221">
        <f t="shared" si="8"/>
        <v>0</v>
      </c>
      <c r="BD17" s="221">
        <f t="shared" si="9"/>
        <v>0</v>
      </c>
      <c r="BE17" s="221">
        <f t="shared" si="10"/>
        <v>0</v>
      </c>
      <c r="BF17" s="221">
        <f t="shared" si="11"/>
        <v>0</v>
      </c>
      <c r="BG17" s="221">
        <f t="shared" si="12"/>
        <v>0</v>
      </c>
      <c r="BH17" s="221">
        <f t="shared" si="13"/>
        <v>0</v>
      </c>
      <c r="BI17" s="221">
        <f t="shared" si="14"/>
        <v>0</v>
      </c>
      <c r="BJ17" s="221">
        <f t="shared" si="15"/>
        <v>0</v>
      </c>
      <c r="BK17" s="221">
        <f t="shared" si="16"/>
        <v>0</v>
      </c>
      <c r="BL17" s="221">
        <f t="shared" si="17"/>
        <v>0</v>
      </c>
      <c r="BM17" s="221">
        <f t="shared" si="18"/>
        <v>0</v>
      </c>
      <c r="BN17" s="221">
        <f t="shared" si="19"/>
        <v>0</v>
      </c>
      <c r="BO17" s="221">
        <f t="shared" si="20"/>
        <v>0</v>
      </c>
      <c r="BP17" s="221">
        <f t="shared" si="21"/>
        <v>0</v>
      </c>
      <c r="BQ17" s="221">
        <f t="shared" si="22"/>
        <v>0</v>
      </c>
      <c r="BR17" s="221">
        <f t="shared" si="23"/>
        <v>0</v>
      </c>
      <c r="BS17" s="221">
        <f t="shared" si="24"/>
        <v>0</v>
      </c>
      <c r="BT17" s="221">
        <f t="shared" si="25"/>
        <v>0</v>
      </c>
      <c r="BU17" s="221">
        <f t="shared" si="26"/>
        <v>0</v>
      </c>
      <c r="BV17" s="221">
        <f t="shared" si="27"/>
        <v>0</v>
      </c>
      <c r="BW17" s="221">
        <f t="shared" si="28"/>
        <v>0</v>
      </c>
      <c r="BX17" s="221">
        <f t="shared" si="29"/>
        <v>0</v>
      </c>
      <c r="BY17" s="221">
        <f t="shared" si="30"/>
        <v>0</v>
      </c>
      <c r="BZ17" s="221">
        <f t="shared" si="31"/>
        <v>0</v>
      </c>
      <c r="CA17" s="221">
        <f t="shared" si="32"/>
        <v>0</v>
      </c>
      <c r="CB17" s="221">
        <f t="shared" si="33"/>
        <v>0</v>
      </c>
      <c r="CC17" s="221">
        <f t="shared" si="34"/>
        <v>0</v>
      </c>
      <c r="CD17" s="221">
        <f t="shared" si="35"/>
        <v>0</v>
      </c>
      <c r="CE17" s="221">
        <f t="shared" si="36"/>
        <v>0</v>
      </c>
      <c r="CF17" s="221">
        <f t="shared" si="37"/>
        <v>0</v>
      </c>
      <c r="CG17" s="221">
        <f t="shared" si="38"/>
        <v>0</v>
      </c>
      <c r="CH17" s="221">
        <f t="shared" si="39"/>
        <v>0</v>
      </c>
      <c r="CK17" s="221">
        <v>0</v>
      </c>
      <c r="CL17" s="221">
        <f t="shared" si="40"/>
        <v>0</v>
      </c>
      <c r="CM17" s="221">
        <f t="shared" si="41"/>
        <v>0</v>
      </c>
      <c r="CN17" s="221">
        <f t="shared" si="42"/>
        <v>0</v>
      </c>
      <c r="CO17" s="221">
        <f t="shared" si="43"/>
        <v>0</v>
      </c>
      <c r="CP17" s="221">
        <f t="shared" si="44"/>
        <v>0</v>
      </c>
      <c r="CQ17" s="221">
        <f t="shared" si="45"/>
        <v>0</v>
      </c>
      <c r="CR17" s="221">
        <f t="shared" si="46"/>
        <v>0</v>
      </c>
      <c r="CS17" s="221">
        <f t="shared" si="47"/>
        <v>0</v>
      </c>
      <c r="CT17" s="221">
        <f t="shared" si="48"/>
        <v>0</v>
      </c>
      <c r="CU17" s="221">
        <f t="shared" si="49"/>
        <v>0</v>
      </c>
      <c r="CV17" s="221">
        <f t="shared" si="50"/>
        <v>0</v>
      </c>
      <c r="CW17" s="221">
        <f t="shared" si="51"/>
        <v>0</v>
      </c>
      <c r="CY17" s="221">
        <f t="shared" si="54"/>
        <v>1</v>
      </c>
      <c r="CZ17" s="221">
        <f t="shared" si="52"/>
        <v>1</v>
      </c>
      <c r="DA17" s="221">
        <f t="shared" si="52"/>
        <v>1</v>
      </c>
      <c r="DB17" s="221">
        <f t="shared" si="52"/>
        <v>1</v>
      </c>
      <c r="DC17" s="221">
        <f t="shared" si="52"/>
        <v>1</v>
      </c>
      <c r="DD17" s="221">
        <f t="shared" si="52"/>
        <v>1</v>
      </c>
      <c r="DE17" s="221">
        <f t="shared" si="52"/>
        <v>1</v>
      </c>
      <c r="DF17" s="221">
        <f t="shared" si="52"/>
        <v>1</v>
      </c>
      <c r="DG17" s="221">
        <f t="shared" si="52"/>
        <v>1</v>
      </c>
      <c r="DH17" s="221">
        <f t="shared" si="52"/>
        <v>1</v>
      </c>
      <c r="DI17" s="221">
        <f t="shared" si="52"/>
        <v>1</v>
      </c>
      <c r="DJ17" s="221">
        <f t="shared" si="52"/>
        <v>1</v>
      </c>
      <c r="DK17" s="221">
        <f t="shared" si="52"/>
        <v>1</v>
      </c>
    </row>
    <row r="18" spans="1:115">
      <c r="A18" s="242"/>
      <c r="B18" s="243"/>
      <c r="C18" s="243"/>
      <c r="D18" s="244"/>
      <c r="E18" s="253"/>
      <c r="F18" s="254"/>
      <c r="G18" s="255"/>
      <c r="H18" s="254"/>
      <c r="I18" s="254"/>
      <c r="J18" s="255"/>
      <c r="K18" s="254"/>
      <c r="L18" s="254"/>
      <c r="M18" s="255"/>
      <c r="N18" s="254"/>
      <c r="O18" s="254"/>
      <c r="P18" s="255"/>
      <c r="Q18" s="254"/>
      <c r="R18" s="254"/>
      <c r="S18" s="255"/>
      <c r="T18" s="254"/>
      <c r="U18" s="254"/>
      <c r="V18" s="255"/>
      <c r="W18" s="254"/>
      <c r="X18" s="254"/>
      <c r="Y18" s="255"/>
      <c r="Z18" s="254"/>
      <c r="AA18" s="254"/>
      <c r="AB18" s="255"/>
      <c r="AC18" s="254"/>
      <c r="AD18" s="254"/>
      <c r="AE18" s="255"/>
      <c r="AF18" s="254"/>
      <c r="AG18" s="254"/>
      <c r="AH18" s="255"/>
      <c r="AI18" s="254"/>
      <c r="AJ18" s="254"/>
      <c r="AK18" s="255"/>
      <c r="AL18" s="254"/>
      <c r="AM18" s="254"/>
      <c r="AN18" s="255"/>
      <c r="AO18" s="248"/>
      <c r="AP18" s="248"/>
      <c r="AQ18" s="256">
        <f>IF(ISNA(HLOOKUP("o",$AY18:$CH$21,22-ROW(),0)),0,HLOOKUP("o",$AY18:$CH$21,22-ROW(),0))</f>
        <v>0</v>
      </c>
      <c r="AR18" s="256">
        <f t="shared" si="0"/>
        <v>0</v>
      </c>
      <c r="AS18" s="250">
        <f t="shared" si="1"/>
        <v>4</v>
      </c>
      <c r="AT18" s="251">
        <f t="shared" si="2"/>
        <v>0</v>
      </c>
      <c r="AW18" s="252">
        <f t="shared" si="53"/>
        <v>0</v>
      </c>
      <c r="AX18" s="251">
        <f t="shared" si="3"/>
        <v>-1</v>
      </c>
      <c r="AY18" s="221">
        <f t="shared" si="4"/>
        <v>0</v>
      </c>
      <c r="AZ18" s="221">
        <f t="shared" si="5"/>
        <v>0</v>
      </c>
      <c r="BA18" s="221">
        <f t="shared" si="6"/>
        <v>0</v>
      </c>
      <c r="BB18" s="221">
        <f t="shared" si="7"/>
        <v>0</v>
      </c>
      <c r="BC18" s="221">
        <f t="shared" si="8"/>
        <v>0</v>
      </c>
      <c r="BD18" s="221">
        <f t="shared" si="9"/>
        <v>0</v>
      </c>
      <c r="BE18" s="221">
        <f t="shared" si="10"/>
        <v>0</v>
      </c>
      <c r="BF18" s="221">
        <f t="shared" si="11"/>
        <v>0</v>
      </c>
      <c r="BG18" s="221">
        <f t="shared" si="12"/>
        <v>0</v>
      </c>
      <c r="BH18" s="221">
        <f t="shared" si="13"/>
        <v>0</v>
      </c>
      <c r="BI18" s="221">
        <f t="shared" si="14"/>
        <v>0</v>
      </c>
      <c r="BJ18" s="221">
        <f t="shared" si="15"/>
        <v>0</v>
      </c>
      <c r="BK18" s="221">
        <f t="shared" si="16"/>
        <v>0</v>
      </c>
      <c r="BL18" s="221">
        <f t="shared" si="17"/>
        <v>0</v>
      </c>
      <c r="BM18" s="221">
        <f t="shared" si="18"/>
        <v>0</v>
      </c>
      <c r="BN18" s="221">
        <f t="shared" si="19"/>
        <v>0</v>
      </c>
      <c r="BO18" s="221">
        <f t="shared" si="20"/>
        <v>0</v>
      </c>
      <c r="BP18" s="221">
        <f t="shared" si="21"/>
        <v>0</v>
      </c>
      <c r="BQ18" s="221">
        <f t="shared" si="22"/>
        <v>0</v>
      </c>
      <c r="BR18" s="221">
        <f t="shared" si="23"/>
        <v>0</v>
      </c>
      <c r="BS18" s="221">
        <f t="shared" si="24"/>
        <v>0</v>
      </c>
      <c r="BT18" s="221">
        <f t="shared" si="25"/>
        <v>0</v>
      </c>
      <c r="BU18" s="221">
        <f t="shared" si="26"/>
        <v>0</v>
      </c>
      <c r="BV18" s="221">
        <f t="shared" si="27"/>
        <v>0</v>
      </c>
      <c r="BW18" s="221">
        <f t="shared" si="28"/>
        <v>0</v>
      </c>
      <c r="BX18" s="221">
        <f t="shared" si="29"/>
        <v>0</v>
      </c>
      <c r="BY18" s="221">
        <f t="shared" si="30"/>
        <v>0</v>
      </c>
      <c r="BZ18" s="221">
        <f t="shared" si="31"/>
        <v>0</v>
      </c>
      <c r="CA18" s="221">
        <f t="shared" si="32"/>
        <v>0</v>
      </c>
      <c r="CB18" s="221">
        <f t="shared" si="33"/>
        <v>0</v>
      </c>
      <c r="CC18" s="221">
        <f t="shared" si="34"/>
        <v>0</v>
      </c>
      <c r="CD18" s="221">
        <f t="shared" si="35"/>
        <v>0</v>
      </c>
      <c r="CE18" s="221">
        <f t="shared" si="36"/>
        <v>0</v>
      </c>
      <c r="CF18" s="221">
        <f t="shared" si="37"/>
        <v>0</v>
      </c>
      <c r="CG18" s="221">
        <f t="shared" si="38"/>
        <v>0</v>
      </c>
      <c r="CH18" s="221">
        <f t="shared" si="39"/>
        <v>0</v>
      </c>
      <c r="CK18" s="221">
        <v>0</v>
      </c>
      <c r="CL18" s="221">
        <f t="shared" si="40"/>
        <v>0</v>
      </c>
      <c r="CM18" s="221">
        <f t="shared" si="41"/>
        <v>0</v>
      </c>
      <c r="CN18" s="221">
        <f t="shared" si="42"/>
        <v>0</v>
      </c>
      <c r="CO18" s="221">
        <f t="shared" si="43"/>
        <v>0</v>
      </c>
      <c r="CP18" s="221">
        <f t="shared" si="44"/>
        <v>0</v>
      </c>
      <c r="CQ18" s="221">
        <f t="shared" si="45"/>
        <v>0</v>
      </c>
      <c r="CR18" s="221">
        <f t="shared" si="46"/>
        <v>0</v>
      </c>
      <c r="CS18" s="221">
        <f t="shared" si="47"/>
        <v>0</v>
      </c>
      <c r="CT18" s="221">
        <f t="shared" si="48"/>
        <v>0</v>
      </c>
      <c r="CU18" s="221">
        <f t="shared" si="49"/>
        <v>0</v>
      </c>
      <c r="CV18" s="221">
        <f t="shared" si="50"/>
        <v>0</v>
      </c>
      <c r="CW18" s="221">
        <f t="shared" si="51"/>
        <v>0</v>
      </c>
      <c r="CY18" s="221">
        <f t="shared" si="54"/>
        <v>1</v>
      </c>
      <c r="CZ18" s="221">
        <f t="shared" si="52"/>
        <v>1</v>
      </c>
      <c r="DA18" s="221">
        <f t="shared" si="52"/>
        <v>1</v>
      </c>
      <c r="DB18" s="221">
        <f t="shared" si="52"/>
        <v>1</v>
      </c>
      <c r="DC18" s="221">
        <f t="shared" si="52"/>
        <v>1</v>
      </c>
      <c r="DD18" s="221">
        <f t="shared" si="52"/>
        <v>1</v>
      </c>
      <c r="DE18" s="221">
        <f t="shared" si="52"/>
        <v>1</v>
      </c>
      <c r="DF18" s="221">
        <f t="shared" si="52"/>
        <v>1</v>
      </c>
      <c r="DG18" s="221">
        <f t="shared" si="52"/>
        <v>1</v>
      </c>
      <c r="DH18" s="221">
        <f t="shared" si="52"/>
        <v>1</v>
      </c>
      <c r="DI18" s="221">
        <f t="shared" si="52"/>
        <v>1</v>
      </c>
      <c r="DJ18" s="221">
        <f t="shared" si="52"/>
        <v>1</v>
      </c>
      <c r="DK18" s="221">
        <f t="shared" si="52"/>
        <v>1</v>
      </c>
    </row>
    <row r="19" spans="1:115">
      <c r="A19" s="242"/>
      <c r="B19" s="243"/>
      <c r="C19" s="243"/>
      <c r="D19" s="244"/>
      <c r="E19" s="253"/>
      <c r="F19" s="254"/>
      <c r="G19" s="255"/>
      <c r="H19" s="254"/>
      <c r="I19" s="254"/>
      <c r="J19" s="255"/>
      <c r="K19" s="254"/>
      <c r="L19" s="254"/>
      <c r="M19" s="255"/>
      <c r="N19" s="254"/>
      <c r="O19" s="254"/>
      <c r="P19" s="255"/>
      <c r="Q19" s="254"/>
      <c r="R19" s="254"/>
      <c r="S19" s="255"/>
      <c r="T19" s="254"/>
      <c r="U19" s="254"/>
      <c r="V19" s="255"/>
      <c r="W19" s="254"/>
      <c r="X19" s="254"/>
      <c r="Y19" s="255"/>
      <c r="Z19" s="254"/>
      <c r="AA19" s="254"/>
      <c r="AB19" s="255"/>
      <c r="AC19" s="254"/>
      <c r="AD19" s="254"/>
      <c r="AE19" s="255"/>
      <c r="AF19" s="254"/>
      <c r="AG19" s="254"/>
      <c r="AH19" s="255"/>
      <c r="AI19" s="254"/>
      <c r="AJ19" s="254"/>
      <c r="AK19" s="255"/>
      <c r="AL19" s="254"/>
      <c r="AM19" s="254"/>
      <c r="AN19" s="255"/>
      <c r="AO19" s="248"/>
      <c r="AP19" s="248"/>
      <c r="AQ19" s="256">
        <f>IF(ISNA(HLOOKUP("o",$AY19:$CH$21,22-ROW(),0)),0,HLOOKUP("o",$AY19:$CH$21,22-ROW(),0))</f>
        <v>0</v>
      </c>
      <c r="AR19" s="256">
        <f t="shared" si="0"/>
        <v>0</v>
      </c>
      <c r="AS19" s="250">
        <f t="shared" si="1"/>
        <v>4</v>
      </c>
      <c r="AT19" s="251">
        <f t="shared" si="2"/>
        <v>0</v>
      </c>
      <c r="AW19" s="252">
        <f t="shared" si="53"/>
        <v>0</v>
      </c>
      <c r="AX19" s="251">
        <f t="shared" si="3"/>
        <v>-1</v>
      </c>
      <c r="AY19" s="221">
        <f t="shared" si="4"/>
        <v>0</v>
      </c>
      <c r="AZ19" s="221">
        <f t="shared" si="5"/>
        <v>0</v>
      </c>
      <c r="BA19" s="221">
        <f t="shared" si="6"/>
        <v>0</v>
      </c>
      <c r="BB19" s="221">
        <f t="shared" si="7"/>
        <v>0</v>
      </c>
      <c r="BC19" s="221">
        <f t="shared" si="8"/>
        <v>0</v>
      </c>
      <c r="BD19" s="221">
        <f t="shared" si="9"/>
        <v>0</v>
      </c>
      <c r="BE19" s="221">
        <f t="shared" si="10"/>
        <v>0</v>
      </c>
      <c r="BF19" s="221">
        <f t="shared" si="11"/>
        <v>0</v>
      </c>
      <c r="BG19" s="221">
        <f t="shared" si="12"/>
        <v>0</v>
      </c>
      <c r="BH19" s="221">
        <f t="shared" si="13"/>
        <v>0</v>
      </c>
      <c r="BI19" s="221">
        <f t="shared" si="14"/>
        <v>0</v>
      </c>
      <c r="BJ19" s="221">
        <f t="shared" si="15"/>
        <v>0</v>
      </c>
      <c r="BK19" s="221">
        <f t="shared" si="16"/>
        <v>0</v>
      </c>
      <c r="BL19" s="221">
        <f t="shared" si="17"/>
        <v>0</v>
      </c>
      <c r="BM19" s="221">
        <f t="shared" si="18"/>
        <v>0</v>
      </c>
      <c r="BN19" s="221">
        <f t="shared" si="19"/>
        <v>0</v>
      </c>
      <c r="BO19" s="221">
        <f t="shared" si="20"/>
        <v>0</v>
      </c>
      <c r="BP19" s="221">
        <f t="shared" si="21"/>
        <v>0</v>
      </c>
      <c r="BQ19" s="221">
        <f t="shared" si="22"/>
        <v>0</v>
      </c>
      <c r="BR19" s="221">
        <f t="shared" si="23"/>
        <v>0</v>
      </c>
      <c r="BS19" s="221">
        <f t="shared" si="24"/>
        <v>0</v>
      </c>
      <c r="BT19" s="221">
        <f t="shared" si="25"/>
        <v>0</v>
      </c>
      <c r="BU19" s="221">
        <f t="shared" si="26"/>
        <v>0</v>
      </c>
      <c r="BV19" s="221">
        <f t="shared" si="27"/>
        <v>0</v>
      </c>
      <c r="BW19" s="221">
        <f t="shared" si="28"/>
        <v>0</v>
      </c>
      <c r="BX19" s="221">
        <f t="shared" si="29"/>
        <v>0</v>
      </c>
      <c r="BY19" s="221">
        <f t="shared" si="30"/>
        <v>0</v>
      </c>
      <c r="BZ19" s="221">
        <f t="shared" si="31"/>
        <v>0</v>
      </c>
      <c r="CA19" s="221">
        <f t="shared" si="32"/>
        <v>0</v>
      </c>
      <c r="CB19" s="221">
        <f t="shared" si="33"/>
        <v>0</v>
      </c>
      <c r="CC19" s="221">
        <f t="shared" si="34"/>
        <v>0</v>
      </c>
      <c r="CD19" s="221">
        <f t="shared" si="35"/>
        <v>0</v>
      </c>
      <c r="CE19" s="221">
        <f t="shared" si="36"/>
        <v>0</v>
      </c>
      <c r="CF19" s="221">
        <f t="shared" si="37"/>
        <v>0</v>
      </c>
      <c r="CG19" s="221">
        <f t="shared" si="38"/>
        <v>0</v>
      </c>
      <c r="CH19" s="221">
        <f t="shared" si="39"/>
        <v>0</v>
      </c>
      <c r="CK19" s="221">
        <v>0</v>
      </c>
      <c r="CL19" s="221">
        <f t="shared" si="40"/>
        <v>0</v>
      </c>
      <c r="CM19" s="221">
        <f t="shared" si="41"/>
        <v>0</v>
      </c>
      <c r="CN19" s="221">
        <f t="shared" si="42"/>
        <v>0</v>
      </c>
      <c r="CO19" s="221">
        <f t="shared" si="43"/>
        <v>0</v>
      </c>
      <c r="CP19" s="221">
        <f t="shared" si="44"/>
        <v>0</v>
      </c>
      <c r="CQ19" s="221">
        <f t="shared" si="45"/>
        <v>0</v>
      </c>
      <c r="CR19" s="221">
        <f t="shared" si="46"/>
        <v>0</v>
      </c>
      <c r="CS19" s="221">
        <f t="shared" si="47"/>
        <v>0</v>
      </c>
      <c r="CT19" s="221">
        <f t="shared" si="48"/>
        <v>0</v>
      </c>
      <c r="CU19" s="221">
        <f t="shared" si="49"/>
        <v>0</v>
      </c>
      <c r="CV19" s="221">
        <f t="shared" si="50"/>
        <v>0</v>
      </c>
      <c r="CW19" s="221">
        <f t="shared" si="51"/>
        <v>0</v>
      </c>
      <c r="CY19" s="221">
        <f t="shared" si="54"/>
        <v>1</v>
      </c>
      <c r="CZ19" s="221">
        <f t="shared" si="52"/>
        <v>1</v>
      </c>
      <c r="DA19" s="221">
        <f t="shared" si="52"/>
        <v>1</v>
      </c>
      <c r="DB19" s="221">
        <f t="shared" si="52"/>
        <v>1</v>
      </c>
      <c r="DC19" s="221">
        <f t="shared" si="52"/>
        <v>1</v>
      </c>
      <c r="DD19" s="221">
        <f t="shared" si="52"/>
        <v>1</v>
      </c>
      <c r="DE19" s="221">
        <f t="shared" si="52"/>
        <v>1</v>
      </c>
      <c r="DF19" s="221">
        <f t="shared" si="52"/>
        <v>1</v>
      </c>
      <c r="DG19" s="221">
        <f t="shared" si="52"/>
        <v>1</v>
      </c>
      <c r="DH19" s="221">
        <f t="shared" si="52"/>
        <v>1</v>
      </c>
      <c r="DI19" s="221">
        <f t="shared" si="52"/>
        <v>1</v>
      </c>
      <c r="DJ19" s="221">
        <f t="shared" si="52"/>
        <v>1</v>
      </c>
      <c r="DK19" s="221">
        <f t="shared" si="52"/>
        <v>1</v>
      </c>
    </row>
    <row r="20" spans="1:115" ht="15.75">
      <c r="A20" s="226"/>
      <c r="B20" s="222"/>
      <c r="C20" s="222"/>
      <c r="D20" s="240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60"/>
      <c r="AG20" s="259"/>
      <c r="AH20" s="259"/>
      <c r="AI20" s="259"/>
      <c r="AJ20" s="259"/>
      <c r="AK20" s="259"/>
      <c r="AL20" s="259"/>
      <c r="AM20" s="259"/>
      <c r="AN20" s="259"/>
      <c r="AO20" s="222"/>
      <c r="AP20" s="222"/>
      <c r="AQ20" s="223"/>
      <c r="AR20" s="224"/>
      <c r="AS20" s="225"/>
    </row>
    <row r="21" spans="1:115" ht="16.5" thickBot="1">
      <c r="A21" s="226" t="s">
        <v>46</v>
      </c>
      <c r="B21" s="222"/>
      <c r="C21" s="222"/>
      <c r="D21" s="240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60"/>
      <c r="AG21" s="259"/>
      <c r="AH21" s="259"/>
      <c r="AI21" s="259"/>
      <c r="AJ21" s="259"/>
      <c r="AK21" s="259"/>
      <c r="AL21" s="259"/>
      <c r="AM21" s="259"/>
      <c r="AN21" s="259"/>
      <c r="AO21" s="222"/>
      <c r="AP21" s="222"/>
      <c r="AQ21" s="223"/>
      <c r="AR21" s="224"/>
      <c r="AS21" s="225"/>
      <c r="AY21" s="221">
        <f>AN$7</f>
        <v>0</v>
      </c>
      <c r="AZ21" s="221">
        <f>AM$7</f>
        <v>0</v>
      </c>
      <c r="BA21" s="221">
        <f>AL$7</f>
        <v>0</v>
      </c>
      <c r="BB21" s="221">
        <f>AK$7</f>
        <v>0</v>
      </c>
      <c r="BC21" s="221">
        <f>AJ$7</f>
        <v>0</v>
      </c>
      <c r="BD21" s="221">
        <f>AI$7</f>
        <v>0</v>
      </c>
      <c r="BE21" s="221">
        <f>AH$7</f>
        <v>110</v>
      </c>
      <c r="BF21" s="221">
        <f>AG$7</f>
        <v>110</v>
      </c>
      <c r="BG21" s="221">
        <f>AF$7</f>
        <v>110</v>
      </c>
      <c r="BH21" s="221">
        <f>AE$7</f>
        <v>105</v>
      </c>
      <c r="BI21" s="221">
        <f>AD$7</f>
        <v>105</v>
      </c>
      <c r="BJ21" s="221">
        <f>AC$7</f>
        <v>105</v>
      </c>
      <c r="BK21" s="221">
        <f>AB$7</f>
        <v>100</v>
      </c>
      <c r="BL21" s="221">
        <f>AA$7</f>
        <v>100</v>
      </c>
      <c r="BM21" s="221">
        <f>Z$7</f>
        <v>100</v>
      </c>
      <c r="BN21" s="221">
        <f>Y$7</f>
        <v>105</v>
      </c>
      <c r="BO21" s="221">
        <f>X$7</f>
        <v>105</v>
      </c>
      <c r="BP21" s="221">
        <f>W$7</f>
        <v>105</v>
      </c>
      <c r="BQ21" s="221">
        <f>V$7</f>
        <v>101</v>
      </c>
      <c r="BR21" s="221">
        <f>U$7</f>
        <v>101</v>
      </c>
      <c r="BS21" s="221">
        <f>T$7</f>
        <v>101</v>
      </c>
      <c r="BT21" s="221">
        <f>S$7</f>
        <v>95</v>
      </c>
      <c r="BU21" s="221">
        <f>R$7</f>
        <v>95</v>
      </c>
      <c r="BV21" s="221">
        <f>Q$7</f>
        <v>95</v>
      </c>
      <c r="BW21" s="221">
        <f>P$7</f>
        <v>90</v>
      </c>
      <c r="BX21" s="221">
        <f>O$7</f>
        <v>90</v>
      </c>
      <c r="BY21" s="221">
        <f>N$7</f>
        <v>90</v>
      </c>
      <c r="BZ21" s="221">
        <f>M$7</f>
        <v>80</v>
      </c>
      <c r="CA21" s="221">
        <f>L$7</f>
        <v>80</v>
      </c>
      <c r="CB21" s="221">
        <f>K$7</f>
        <v>80</v>
      </c>
      <c r="CC21" s="221">
        <f>J$7</f>
        <v>70</v>
      </c>
      <c r="CD21" s="221">
        <f>I$7</f>
        <v>70</v>
      </c>
      <c r="CE21" s="221">
        <f>H$7</f>
        <v>70</v>
      </c>
      <c r="CF21" s="221">
        <f>G$7</f>
        <v>60</v>
      </c>
      <c r="CG21" s="221">
        <f>F$7</f>
        <v>60</v>
      </c>
      <c r="CH21" s="221">
        <f>E$7</f>
        <v>60</v>
      </c>
    </row>
    <row r="22" spans="1:115" ht="14.25" customHeight="1" thickBot="1">
      <c r="A22" s="308" t="s">
        <v>6</v>
      </c>
      <c r="B22" s="308" t="s">
        <v>7</v>
      </c>
      <c r="C22" s="308" t="s">
        <v>8</v>
      </c>
      <c r="D22" s="227"/>
      <c r="E22" s="228">
        <v>100</v>
      </c>
      <c r="F22" s="229">
        <f>E22</f>
        <v>100</v>
      </c>
      <c r="G22" s="230">
        <f>F22</f>
        <v>100</v>
      </c>
      <c r="H22" s="231">
        <v>110</v>
      </c>
      <c r="I22" s="229">
        <f>H22</f>
        <v>110</v>
      </c>
      <c r="J22" s="230">
        <f>I22</f>
        <v>110</v>
      </c>
      <c r="K22" s="228">
        <v>120</v>
      </c>
      <c r="L22" s="229">
        <f>K22</f>
        <v>120</v>
      </c>
      <c r="M22" s="230">
        <f>L22</f>
        <v>120</v>
      </c>
      <c r="N22" s="231">
        <v>115</v>
      </c>
      <c r="O22" s="229">
        <f>N22</f>
        <v>115</v>
      </c>
      <c r="P22" s="230">
        <f>O22</f>
        <v>115</v>
      </c>
      <c r="Q22" s="228">
        <v>130</v>
      </c>
      <c r="R22" s="229">
        <f>Q22</f>
        <v>130</v>
      </c>
      <c r="S22" s="230">
        <f>R22</f>
        <v>130</v>
      </c>
      <c r="T22" s="231">
        <v>136</v>
      </c>
      <c r="U22" s="229">
        <f>T22</f>
        <v>136</v>
      </c>
      <c r="V22" s="230">
        <f>U22</f>
        <v>136</v>
      </c>
      <c r="W22" s="228">
        <v>140</v>
      </c>
      <c r="X22" s="229">
        <f>W22</f>
        <v>140</v>
      </c>
      <c r="Y22" s="230">
        <f>X22</f>
        <v>140</v>
      </c>
      <c r="Z22" s="231">
        <v>145</v>
      </c>
      <c r="AA22" s="229">
        <f>Z22</f>
        <v>145</v>
      </c>
      <c r="AB22" s="230">
        <f>AA22</f>
        <v>145</v>
      </c>
      <c r="AC22" s="228">
        <v>150</v>
      </c>
      <c r="AD22" s="229">
        <f>AC22</f>
        <v>150</v>
      </c>
      <c r="AE22" s="230">
        <f>AD22</f>
        <v>150</v>
      </c>
      <c r="AF22" s="231"/>
      <c r="AG22" s="229">
        <f>AF22</f>
        <v>0</v>
      </c>
      <c r="AH22" s="230">
        <f>AG22</f>
        <v>0</v>
      </c>
      <c r="AI22" s="228"/>
      <c r="AJ22" s="229">
        <f>AI22</f>
        <v>0</v>
      </c>
      <c r="AK22" s="230">
        <f>AJ22</f>
        <v>0</v>
      </c>
      <c r="AL22" s="228"/>
      <c r="AM22" s="229">
        <f>AL22</f>
        <v>0</v>
      </c>
      <c r="AN22" s="230">
        <f>AM22</f>
        <v>0</v>
      </c>
      <c r="AO22" s="225"/>
      <c r="AP22" s="225"/>
      <c r="AQ22" s="307" t="s">
        <v>97</v>
      </c>
      <c r="AR22" s="307"/>
      <c r="AS22" s="307"/>
      <c r="AT22" s="307"/>
      <c r="CK22" s="221">
        <v>0</v>
      </c>
      <c r="CL22" s="221">
        <f>E22</f>
        <v>100</v>
      </c>
      <c r="CM22" s="221">
        <f>H22</f>
        <v>110</v>
      </c>
      <c r="CN22" s="221">
        <f>K22</f>
        <v>120</v>
      </c>
      <c r="CO22" s="221">
        <f>N22</f>
        <v>115</v>
      </c>
      <c r="CP22" s="221">
        <f>Q22</f>
        <v>130</v>
      </c>
      <c r="CQ22" s="221">
        <f>T22</f>
        <v>136</v>
      </c>
      <c r="CR22" s="221">
        <f>W22</f>
        <v>140</v>
      </c>
      <c r="CS22" s="221">
        <f>Z22</f>
        <v>145</v>
      </c>
      <c r="CT22" s="221">
        <f>AC22</f>
        <v>150</v>
      </c>
      <c r="CU22" s="221">
        <f>AF22</f>
        <v>0</v>
      </c>
      <c r="CV22" s="221">
        <f>AI22</f>
        <v>0</v>
      </c>
      <c r="CW22" s="221">
        <f>AL22</f>
        <v>0</v>
      </c>
    </row>
    <row r="23" spans="1:115">
      <c r="A23" s="309"/>
      <c r="B23" s="309"/>
      <c r="C23" s="309"/>
      <c r="D23" s="227"/>
      <c r="E23" s="232"/>
      <c r="F23" s="233"/>
      <c r="G23" s="234"/>
      <c r="H23" s="233"/>
      <c r="I23" s="233"/>
      <c r="J23" s="233"/>
      <c r="K23" s="232"/>
      <c r="L23" s="233"/>
      <c r="M23" s="234"/>
      <c r="N23" s="233"/>
      <c r="O23" s="233"/>
      <c r="P23" s="233"/>
      <c r="Q23" s="232"/>
      <c r="R23" s="233"/>
      <c r="S23" s="234"/>
      <c r="T23" s="233"/>
      <c r="U23" s="233"/>
      <c r="V23" s="233"/>
      <c r="W23" s="232"/>
      <c r="X23" s="233"/>
      <c r="Y23" s="234"/>
      <c r="Z23" s="233"/>
      <c r="AA23" s="233"/>
      <c r="AB23" s="233"/>
      <c r="AC23" s="232"/>
      <c r="AD23" s="233"/>
      <c r="AE23" s="234"/>
      <c r="AF23" s="233"/>
      <c r="AG23" s="233"/>
      <c r="AH23" s="233"/>
      <c r="AI23" s="232"/>
      <c r="AJ23" s="233"/>
      <c r="AK23" s="234"/>
      <c r="AL23" s="232"/>
      <c r="AM23" s="233"/>
      <c r="AN23" s="234"/>
      <c r="AO23" s="225"/>
      <c r="AP23" s="225"/>
      <c r="AQ23" s="235" t="s">
        <v>98</v>
      </c>
      <c r="AR23" s="236" t="s">
        <v>99</v>
      </c>
      <c r="AS23" s="237" t="s">
        <v>87</v>
      </c>
      <c r="AT23" s="238" t="s">
        <v>7</v>
      </c>
      <c r="AW23" s="239" t="s">
        <v>100</v>
      </c>
      <c r="AX23" s="239" t="s">
        <v>101</v>
      </c>
      <c r="CL23" s="221">
        <f>E24</f>
        <v>5</v>
      </c>
      <c r="CM23" s="221">
        <f>H24</f>
        <v>5</v>
      </c>
      <c r="CN23" s="221">
        <f>K24</f>
        <v>3</v>
      </c>
      <c r="CO23" s="221">
        <f>N24</f>
        <v>1</v>
      </c>
      <c r="CP23" s="221">
        <f>Q24</f>
        <v>1</v>
      </c>
      <c r="CQ23" s="221">
        <f>T24</f>
        <v>1</v>
      </c>
      <c r="CR23" s="221">
        <f>W24</f>
        <v>0</v>
      </c>
      <c r="CS23" s="221">
        <f>Z24</f>
        <v>0</v>
      </c>
      <c r="CT23" s="221">
        <f>AC24</f>
        <v>0</v>
      </c>
      <c r="CU23" s="221">
        <f>AF24</f>
        <v>0</v>
      </c>
      <c r="CV23" s="221">
        <f>AI24</f>
        <v>0</v>
      </c>
      <c r="CW23" s="221">
        <f>AL24</f>
        <v>0</v>
      </c>
    </row>
    <row r="24" spans="1:115">
      <c r="B24" s="225"/>
      <c r="C24" s="225"/>
      <c r="D24" s="222"/>
      <c r="E24" s="241">
        <f>32-COUNTBLANK(A25:A56)</f>
        <v>5</v>
      </c>
      <c r="F24" s="241"/>
      <c r="G24" s="241"/>
      <c r="H24" s="241">
        <f>COUNTIF(E$25:G$56,"o")</f>
        <v>5</v>
      </c>
      <c r="I24" s="241"/>
      <c r="J24" s="241"/>
      <c r="K24" s="241">
        <f>COUNTIF(H$25:J$56,"o")</f>
        <v>3</v>
      </c>
      <c r="L24" s="241"/>
      <c r="M24" s="241"/>
      <c r="N24" s="241">
        <f>COUNTIF(K$25:M$56,"o")</f>
        <v>1</v>
      </c>
      <c r="O24" s="241"/>
      <c r="P24" s="241"/>
      <c r="Q24" s="241">
        <f>COUNTIF(N$25:P$56,"o")</f>
        <v>1</v>
      </c>
      <c r="R24" s="241"/>
      <c r="S24" s="241"/>
      <c r="T24" s="241">
        <f>COUNTIF(Q$25:S$56,"o")</f>
        <v>1</v>
      </c>
      <c r="U24" s="241"/>
      <c r="V24" s="241"/>
      <c r="W24" s="241">
        <f>COUNTIF(T$25:V$56,"o")</f>
        <v>0</v>
      </c>
      <c r="X24" s="241"/>
      <c r="Y24" s="241"/>
      <c r="Z24" s="241">
        <f>COUNTIF(W$25:Y$56,"o")</f>
        <v>0</v>
      </c>
      <c r="AA24" s="241"/>
      <c r="AB24" s="241"/>
      <c r="AC24" s="241">
        <f>COUNTIF(Z$25:AB$56,"o")</f>
        <v>0</v>
      </c>
      <c r="AD24" s="241"/>
      <c r="AE24" s="241"/>
      <c r="AF24" s="241">
        <f>COUNTIF(AC$25:AE$56,"o")</f>
        <v>0</v>
      </c>
      <c r="AG24" s="241"/>
      <c r="AH24" s="241"/>
      <c r="AI24" s="241">
        <f>COUNTIF(AF$25:AH$56,"o")</f>
        <v>0</v>
      </c>
      <c r="AJ24" s="241"/>
      <c r="AK24" s="241"/>
      <c r="AL24" s="241">
        <f>COUNTIF(AI$25:AK$56,"o")</f>
        <v>0</v>
      </c>
      <c r="AM24" s="222"/>
      <c r="AN24" s="222"/>
      <c r="AO24" s="222"/>
      <c r="AP24" s="222"/>
      <c r="AQ24" s="223"/>
      <c r="AR24" s="224"/>
      <c r="AS24" s="225"/>
      <c r="CL24" s="221">
        <f>IF(E24&gt;3,2,3)</f>
        <v>2</v>
      </c>
      <c r="CM24" s="221">
        <f>IF(H24&gt;3,2,3)</f>
        <v>2</v>
      </c>
      <c r="CN24" s="221">
        <f>IF(K24&gt;3,2,3)</f>
        <v>3</v>
      </c>
      <c r="CO24" s="221">
        <f>IF(N24&gt;3,2,3)</f>
        <v>3</v>
      </c>
      <c r="CP24" s="221">
        <f>IF(Q24&gt;3,2,3)</f>
        <v>3</v>
      </c>
      <c r="CQ24" s="221">
        <f>IF(T24&gt;3,2,3)</f>
        <v>3</v>
      </c>
      <c r="CR24" s="221">
        <f>IF(W24&gt;3,2,3)</f>
        <v>3</v>
      </c>
      <c r="CS24" s="221">
        <f>IF(Z24&gt;3,2,3)</f>
        <v>3</v>
      </c>
      <c r="CT24" s="221">
        <f>IF(AC24&gt;3,2,3)</f>
        <v>3</v>
      </c>
      <c r="CU24" s="221">
        <f>IF(AF24&gt;3,2,3)</f>
        <v>3</v>
      </c>
      <c r="CV24" s="221">
        <f>IF(AI24&gt;3,2,3)</f>
        <v>3</v>
      </c>
      <c r="CW24" s="221">
        <f>IF(AL24&gt;3,2,3)</f>
        <v>3</v>
      </c>
    </row>
    <row r="25" spans="1:115">
      <c r="A25" s="242">
        <v>11511202450</v>
      </c>
      <c r="B25" s="243" t="s">
        <v>90</v>
      </c>
      <c r="C25" s="243" t="s">
        <v>31</v>
      </c>
      <c r="D25" s="244"/>
      <c r="E25" s="245" t="s">
        <v>106</v>
      </c>
      <c r="F25" s="246"/>
      <c r="G25" s="247"/>
      <c r="H25" s="246" t="s">
        <v>71</v>
      </c>
      <c r="I25" s="246" t="s">
        <v>106</v>
      </c>
      <c r="J25" s="247"/>
      <c r="K25" s="246" t="s">
        <v>106</v>
      </c>
      <c r="L25" s="246"/>
      <c r="M25" s="247"/>
      <c r="N25" s="246"/>
      <c r="O25" s="246"/>
      <c r="P25" s="247"/>
      <c r="Q25" s="246" t="s">
        <v>106</v>
      </c>
      <c r="R25" s="246"/>
      <c r="S25" s="247"/>
      <c r="T25" s="246" t="s">
        <v>71</v>
      </c>
      <c r="U25" s="246" t="s">
        <v>71</v>
      </c>
      <c r="V25" s="247" t="s">
        <v>71</v>
      </c>
      <c r="W25" s="246"/>
      <c r="X25" s="246"/>
      <c r="Y25" s="247"/>
      <c r="Z25" s="246"/>
      <c r="AA25" s="246"/>
      <c r="AB25" s="247"/>
      <c r="AC25" s="246"/>
      <c r="AD25" s="246"/>
      <c r="AE25" s="247"/>
      <c r="AF25" s="246"/>
      <c r="AG25" s="246"/>
      <c r="AH25" s="247"/>
      <c r="AI25" s="246"/>
      <c r="AJ25" s="246"/>
      <c r="AK25" s="247"/>
      <c r="AL25" s="246"/>
      <c r="AM25" s="246"/>
      <c r="AN25" s="247"/>
      <c r="AO25" s="244"/>
      <c r="AP25" s="244"/>
      <c r="AQ25" s="249">
        <f>IF(ISNA(HLOOKUP("o",$AY25:$CH$58,59-ROW(),0)),0,HLOOKUP("o",$AY25:$CH$58,59-ROW(),0))</f>
        <v>130</v>
      </c>
      <c r="AR25" s="249">
        <f>COUNTIF($AY25:$CH25,"x")</f>
        <v>4</v>
      </c>
      <c r="AS25" s="250">
        <f>RANK(AX25,$AX$25:$AX$56,0)</f>
        <v>1</v>
      </c>
      <c r="AT25" s="251" t="str">
        <f>$B25</f>
        <v>Бочаров Алексей</v>
      </c>
      <c r="AW25" s="252">
        <f>HLOOKUP($AQ25,$CK$22:$CW$56,ROW()-21)</f>
        <v>0</v>
      </c>
      <c r="AX25" s="251">
        <f>AQ25-AR25*0.001-AW25*0.03-ISBLANK(A25)</f>
        <v>129.99600000000001</v>
      </c>
      <c r="AY25" s="221">
        <f>AN25</f>
        <v>0</v>
      </c>
      <c r="AZ25" s="221">
        <f>AM25</f>
        <v>0</v>
      </c>
      <c r="BA25" s="221">
        <f>AL25</f>
        <v>0</v>
      </c>
      <c r="BB25" s="221">
        <f>AK25</f>
        <v>0</v>
      </c>
      <c r="BC25" s="221">
        <f>AJ25</f>
        <v>0</v>
      </c>
      <c r="BD25" s="221">
        <f>AI25</f>
        <v>0</v>
      </c>
      <c r="BE25" s="221">
        <f>AH25</f>
        <v>0</v>
      </c>
      <c r="BF25" s="221">
        <f>AG25</f>
        <v>0</v>
      </c>
      <c r="BG25" s="221">
        <f>AF25</f>
        <v>0</v>
      </c>
      <c r="BH25" s="221">
        <f>AE25</f>
        <v>0</v>
      </c>
      <c r="BI25" s="221">
        <f>AD25</f>
        <v>0</v>
      </c>
      <c r="BJ25" s="221">
        <f>AC25</f>
        <v>0</v>
      </c>
      <c r="BK25" s="221">
        <f>AB25</f>
        <v>0</v>
      </c>
      <c r="BL25" s="221">
        <f>AA25</f>
        <v>0</v>
      </c>
      <c r="BM25" s="221">
        <f>Z25</f>
        <v>0</v>
      </c>
      <c r="BN25" s="221">
        <f>Y25</f>
        <v>0</v>
      </c>
      <c r="BO25" s="221">
        <f>X25</f>
        <v>0</v>
      </c>
      <c r="BP25" s="221">
        <f>W25</f>
        <v>0</v>
      </c>
      <c r="BQ25" s="221" t="str">
        <f>V25</f>
        <v>x</v>
      </c>
      <c r="BR25" s="221" t="str">
        <f>U25</f>
        <v>x</v>
      </c>
      <c r="BS25" s="221" t="str">
        <f>T25</f>
        <v>x</v>
      </c>
      <c r="BT25" s="221">
        <f>S25</f>
        <v>0</v>
      </c>
      <c r="BU25" s="221">
        <f>R25</f>
        <v>0</v>
      </c>
      <c r="BV25" s="221" t="str">
        <f>Q25</f>
        <v>o</v>
      </c>
      <c r="BW25" s="221">
        <f>P25</f>
        <v>0</v>
      </c>
      <c r="BX25" s="221">
        <f>O25</f>
        <v>0</v>
      </c>
      <c r="BY25" s="221">
        <f>N25</f>
        <v>0</v>
      </c>
      <c r="BZ25" s="221">
        <f>M25</f>
        <v>0</v>
      </c>
      <c r="CA25" s="221">
        <f>L25</f>
        <v>0</v>
      </c>
      <c r="CB25" s="221" t="str">
        <f>K25</f>
        <v>o</v>
      </c>
      <c r="CC25" s="221">
        <f>J25</f>
        <v>0</v>
      </c>
      <c r="CD25" s="221" t="str">
        <f>I25</f>
        <v>o</v>
      </c>
      <c r="CE25" s="221" t="str">
        <f>H25</f>
        <v>x</v>
      </c>
      <c r="CF25" s="221">
        <f>G25</f>
        <v>0</v>
      </c>
      <c r="CG25" s="221">
        <f>F25</f>
        <v>0</v>
      </c>
      <c r="CH25" s="221" t="str">
        <f>E25</f>
        <v>o</v>
      </c>
      <c r="CL25" s="251">
        <f>COUNTIF($E25:$G25,"x")</f>
        <v>0</v>
      </c>
      <c r="CM25" s="221">
        <f>COUNTIF($H25:$J25,"x")</f>
        <v>1</v>
      </c>
      <c r="CN25" s="221">
        <f>COUNTIF($K25:$M25,"x")</f>
        <v>0</v>
      </c>
      <c r="CO25" s="221">
        <f>COUNTIF($N25:$P25,"x")</f>
        <v>0</v>
      </c>
      <c r="CP25" s="221">
        <f>COUNTIF($Q25:$S25,"x")</f>
        <v>0</v>
      </c>
      <c r="CQ25" s="221">
        <f>COUNTIF($T25:$V25,"x")</f>
        <v>3</v>
      </c>
      <c r="CR25" s="221">
        <f>COUNTIF($W25:$Y25,"x")</f>
        <v>0</v>
      </c>
      <c r="CS25" s="221">
        <f>COUNTIF($Z25:$AB25,"x")</f>
        <v>0</v>
      </c>
      <c r="CT25" s="221">
        <f>COUNTIF($AC25:$AE25,"x")</f>
        <v>0</v>
      </c>
      <c r="CU25" s="221">
        <f>COUNTIF($AF25:$AH25,"x")</f>
        <v>0</v>
      </c>
      <c r="CV25" s="221">
        <f>COUNTIF($AI25:$AK25,"x")</f>
        <v>0</v>
      </c>
      <c r="CW25" s="221">
        <f>COUNTIF($AL25:$AN25,"x")</f>
        <v>0</v>
      </c>
      <c r="CY25" s="221">
        <f>IF(ISBLANK(B25),1,0)</f>
        <v>0</v>
      </c>
      <c r="CZ25" s="221">
        <f t="shared" ref="CZ25:DK29" si="55">IF(OR(CY25=1,AND(CL25=CL$24,OR(CM$23&lt;&gt;0,CL$23=1))),1,0)</f>
        <v>0</v>
      </c>
      <c r="DA25" s="221">
        <f t="shared" si="55"/>
        <v>0</v>
      </c>
      <c r="DB25" s="221">
        <f t="shared" si="55"/>
        <v>0</v>
      </c>
      <c r="DC25" s="221">
        <f t="shared" si="55"/>
        <v>0</v>
      </c>
      <c r="DD25" s="221">
        <f t="shared" si="55"/>
        <v>0</v>
      </c>
      <c r="DE25" s="221">
        <f t="shared" si="55"/>
        <v>1</v>
      </c>
      <c r="DF25" s="221">
        <f t="shared" si="55"/>
        <v>1</v>
      </c>
      <c r="DG25" s="221">
        <f t="shared" si="55"/>
        <v>1</v>
      </c>
      <c r="DH25" s="221">
        <f t="shared" si="55"/>
        <v>1</v>
      </c>
      <c r="DI25" s="221">
        <f t="shared" si="55"/>
        <v>1</v>
      </c>
      <c r="DJ25" s="221">
        <f t="shared" si="55"/>
        <v>1</v>
      </c>
      <c r="DK25" s="221">
        <f t="shared" si="55"/>
        <v>1</v>
      </c>
    </row>
    <row r="26" spans="1:115">
      <c r="A26" s="242">
        <v>11511303486</v>
      </c>
      <c r="B26" s="243" t="s">
        <v>42</v>
      </c>
      <c r="C26" s="243" t="s">
        <v>35</v>
      </c>
      <c r="D26" s="244"/>
      <c r="E26" s="245" t="s">
        <v>71</v>
      </c>
      <c r="F26" s="246" t="s">
        <v>106</v>
      </c>
      <c r="G26" s="247"/>
      <c r="H26" s="246" t="s">
        <v>71</v>
      </c>
      <c r="I26" s="246" t="s">
        <v>106</v>
      </c>
      <c r="J26" s="247"/>
      <c r="K26" s="246" t="s">
        <v>71</v>
      </c>
      <c r="L26" s="246" t="s">
        <v>71</v>
      </c>
      <c r="M26" s="247" t="s">
        <v>71</v>
      </c>
      <c r="N26" s="246" t="s">
        <v>71</v>
      </c>
      <c r="O26" s="246" t="s">
        <v>71</v>
      </c>
      <c r="P26" s="247" t="s">
        <v>106</v>
      </c>
      <c r="Q26" s="246"/>
      <c r="R26" s="246"/>
      <c r="S26" s="247"/>
      <c r="T26" s="246"/>
      <c r="U26" s="246"/>
      <c r="V26" s="247"/>
      <c r="W26" s="246"/>
      <c r="X26" s="246"/>
      <c r="Y26" s="247"/>
      <c r="Z26" s="246"/>
      <c r="AA26" s="246"/>
      <c r="AB26" s="247"/>
      <c r="AC26" s="246"/>
      <c r="AD26" s="246"/>
      <c r="AE26" s="247"/>
      <c r="AF26" s="246"/>
      <c r="AG26" s="246"/>
      <c r="AH26" s="247"/>
      <c r="AI26" s="246"/>
      <c r="AJ26" s="246"/>
      <c r="AK26" s="247"/>
      <c r="AL26" s="246"/>
      <c r="AM26" s="246"/>
      <c r="AN26" s="247"/>
      <c r="AO26" s="244"/>
      <c r="AP26" s="244"/>
      <c r="AQ26" s="249">
        <f>IF(ISNA(HLOOKUP("o",$AY26:$CH$58,59-ROW(),0)),0,HLOOKUP("o",$AY26:$CH$58,59-ROW(),0))</f>
        <v>115</v>
      </c>
      <c r="AR26" s="256">
        <f>COUNTIF($AY26:$CH26,"x")</f>
        <v>7</v>
      </c>
      <c r="AS26" s="250">
        <f>RANK(AX26,$AX$25:$AX$56,0)</f>
        <v>2</v>
      </c>
      <c r="AT26" s="251" t="str">
        <f>$B26</f>
        <v>Оськин Илья</v>
      </c>
      <c r="AW26" s="252">
        <f>HLOOKUP($AQ26,$CK$22:$CW$56,ROW()-21)</f>
        <v>2</v>
      </c>
      <c r="AX26" s="251">
        <f>AQ26-AR26*0.001-AW26*0.03-ISBLANK(A26)</f>
        <v>114.93299999999999</v>
      </c>
      <c r="AY26" s="221">
        <f>AN26</f>
        <v>0</v>
      </c>
      <c r="AZ26" s="221">
        <f>AM26</f>
        <v>0</v>
      </c>
      <c r="BA26" s="221">
        <f>AL26</f>
        <v>0</v>
      </c>
      <c r="BB26" s="221">
        <f>AK26</f>
        <v>0</v>
      </c>
      <c r="BC26" s="221">
        <f>AJ26</f>
        <v>0</v>
      </c>
      <c r="BD26" s="221">
        <f>AI26</f>
        <v>0</v>
      </c>
      <c r="BE26" s="221">
        <f>AH26</f>
        <v>0</v>
      </c>
      <c r="BF26" s="221">
        <f>AG26</f>
        <v>0</v>
      </c>
      <c r="BG26" s="221">
        <f>AF26</f>
        <v>0</v>
      </c>
      <c r="BH26" s="221">
        <f>AE26</f>
        <v>0</v>
      </c>
      <c r="BI26" s="221">
        <f>AD26</f>
        <v>0</v>
      </c>
      <c r="BJ26" s="221">
        <f>AC26</f>
        <v>0</v>
      </c>
      <c r="BK26" s="221">
        <f>AB26</f>
        <v>0</v>
      </c>
      <c r="BL26" s="221">
        <f>AA26</f>
        <v>0</v>
      </c>
      <c r="BM26" s="221">
        <f>Z26</f>
        <v>0</v>
      </c>
      <c r="BN26" s="221">
        <f>Y26</f>
        <v>0</v>
      </c>
      <c r="BO26" s="221">
        <f>X26</f>
        <v>0</v>
      </c>
      <c r="BP26" s="221">
        <f>W26</f>
        <v>0</v>
      </c>
      <c r="BQ26" s="221">
        <f>V26</f>
        <v>0</v>
      </c>
      <c r="BR26" s="221">
        <f>U26</f>
        <v>0</v>
      </c>
      <c r="BS26" s="221">
        <f>T26</f>
        <v>0</v>
      </c>
      <c r="BT26" s="221">
        <f>S26</f>
        <v>0</v>
      </c>
      <c r="BU26" s="221">
        <f>R26</f>
        <v>0</v>
      </c>
      <c r="BV26" s="221">
        <f>Q26</f>
        <v>0</v>
      </c>
      <c r="BW26" s="221" t="str">
        <f>P26</f>
        <v>o</v>
      </c>
      <c r="BX26" s="221" t="str">
        <f>O26</f>
        <v>x</v>
      </c>
      <c r="BY26" s="221" t="str">
        <f>N26</f>
        <v>x</v>
      </c>
      <c r="BZ26" s="221" t="str">
        <f>M26</f>
        <v>x</v>
      </c>
      <c r="CA26" s="221" t="str">
        <f>L26</f>
        <v>x</v>
      </c>
      <c r="CB26" s="221" t="str">
        <f>K26</f>
        <v>x</v>
      </c>
      <c r="CC26" s="221">
        <f>J26</f>
        <v>0</v>
      </c>
      <c r="CD26" s="221" t="str">
        <f>I26</f>
        <v>o</v>
      </c>
      <c r="CE26" s="221" t="str">
        <f>H26</f>
        <v>x</v>
      </c>
      <c r="CF26" s="221">
        <f>G26</f>
        <v>0</v>
      </c>
      <c r="CG26" s="221" t="str">
        <f>F26</f>
        <v>o</v>
      </c>
      <c r="CH26" s="221" t="str">
        <f>E26</f>
        <v>x</v>
      </c>
      <c r="CL26" s="221">
        <f>COUNTIF($E26:$G26,"x")</f>
        <v>1</v>
      </c>
      <c r="CM26" s="221">
        <f>COUNTIF($H26:$J26,"x")</f>
        <v>1</v>
      </c>
      <c r="CN26" s="221">
        <f>COUNTIF($K26:$M26,"x")</f>
        <v>3</v>
      </c>
      <c r="CO26" s="221">
        <f>COUNTIF($N26:$P26,"x")</f>
        <v>2</v>
      </c>
      <c r="CP26" s="221">
        <f>COUNTIF($Q26:$S26,"x")</f>
        <v>0</v>
      </c>
      <c r="CQ26" s="221">
        <f>COUNTIF($T26:$V26,"x")</f>
        <v>0</v>
      </c>
      <c r="CR26" s="221">
        <f>COUNTIF($W26:$Y26,"x")</f>
        <v>0</v>
      </c>
      <c r="CS26" s="221">
        <f>COUNTIF($Z26:$AB26,"x")</f>
        <v>0</v>
      </c>
      <c r="CT26" s="221">
        <f>COUNTIF($AC26:$AE26,"x")</f>
        <v>0</v>
      </c>
      <c r="CU26" s="221">
        <f>COUNTIF($AF26:$AH26,"x")</f>
        <v>0</v>
      </c>
      <c r="CV26" s="221">
        <f>COUNTIF($AI26:$AK26,"x")</f>
        <v>0</v>
      </c>
      <c r="CW26" s="221">
        <f>COUNTIF($AL26:$AN26,"x")</f>
        <v>0</v>
      </c>
      <c r="CY26" s="221">
        <f>IF(ISBLANK(B26),1,0)</f>
        <v>0</v>
      </c>
      <c r="CZ26" s="221">
        <f t="shared" si="55"/>
        <v>0</v>
      </c>
      <c r="DA26" s="221">
        <f t="shared" si="55"/>
        <v>0</v>
      </c>
      <c r="DB26" s="221">
        <f t="shared" si="55"/>
        <v>1</v>
      </c>
      <c r="DC26" s="221">
        <f t="shared" si="55"/>
        <v>1</v>
      </c>
      <c r="DD26" s="221">
        <f t="shared" si="55"/>
        <v>1</v>
      </c>
      <c r="DE26" s="221">
        <f t="shared" si="55"/>
        <v>1</v>
      </c>
      <c r="DF26" s="221">
        <f t="shared" si="55"/>
        <v>1</v>
      </c>
      <c r="DG26" s="221">
        <f t="shared" si="55"/>
        <v>1</v>
      </c>
      <c r="DH26" s="221">
        <f t="shared" si="55"/>
        <v>1</v>
      </c>
      <c r="DI26" s="221">
        <f t="shared" si="55"/>
        <v>1</v>
      </c>
      <c r="DJ26" s="221">
        <f t="shared" si="55"/>
        <v>1</v>
      </c>
      <c r="DK26" s="221">
        <f t="shared" si="55"/>
        <v>1</v>
      </c>
    </row>
    <row r="27" spans="1:115">
      <c r="A27" s="242" t="s">
        <v>91</v>
      </c>
      <c r="B27" s="243" t="s">
        <v>92</v>
      </c>
      <c r="C27" s="243" t="s">
        <v>26</v>
      </c>
      <c r="D27" s="244"/>
      <c r="E27" s="245" t="s">
        <v>71</v>
      </c>
      <c r="F27" s="246" t="s">
        <v>106</v>
      </c>
      <c r="G27" s="247"/>
      <c r="H27" s="246" t="s">
        <v>71</v>
      </c>
      <c r="I27" s="246" t="s">
        <v>106</v>
      </c>
      <c r="J27" s="247"/>
      <c r="K27" s="246" t="s">
        <v>71</v>
      </c>
      <c r="L27" s="246" t="s">
        <v>71</v>
      </c>
      <c r="M27" s="247" t="s">
        <v>71</v>
      </c>
      <c r="N27" s="246" t="s">
        <v>71</v>
      </c>
      <c r="O27" s="246" t="s">
        <v>71</v>
      </c>
      <c r="P27" s="247" t="s">
        <v>71</v>
      </c>
      <c r="Q27" s="246"/>
      <c r="R27" s="246"/>
      <c r="S27" s="247"/>
      <c r="T27" s="246"/>
      <c r="U27" s="246"/>
      <c r="V27" s="247"/>
      <c r="W27" s="246"/>
      <c r="X27" s="246"/>
      <c r="Y27" s="247"/>
      <c r="Z27" s="246"/>
      <c r="AA27" s="246"/>
      <c r="AB27" s="247"/>
      <c r="AC27" s="246"/>
      <c r="AD27" s="246"/>
      <c r="AE27" s="247"/>
      <c r="AF27" s="246"/>
      <c r="AG27" s="246"/>
      <c r="AH27" s="247"/>
      <c r="AI27" s="246"/>
      <c r="AJ27" s="246"/>
      <c r="AK27" s="247"/>
      <c r="AL27" s="246"/>
      <c r="AM27" s="246"/>
      <c r="AN27" s="247"/>
      <c r="AO27" s="244"/>
      <c r="AP27" s="244"/>
      <c r="AQ27" s="256">
        <f>IF(ISNA(HLOOKUP("o",$AY27:$CH$58,59-ROW(),0)),0,HLOOKUP("o",$AY27:$CH$58,59-ROW(),0))</f>
        <v>110</v>
      </c>
      <c r="AR27" s="256">
        <f>COUNTIF($AY27:$CH27,"x")</f>
        <v>8</v>
      </c>
      <c r="AS27" s="250">
        <f>RANK(AX27,$AX$25:$AX$56,0)</f>
        <v>3</v>
      </c>
      <c r="AT27" s="251" t="str">
        <f>$B27</f>
        <v>Кузин Александр</v>
      </c>
      <c r="AW27" s="252">
        <f>HLOOKUP($AQ27,$CK$22:$CW$56,ROW()-21)</f>
        <v>1</v>
      </c>
      <c r="AX27" s="251">
        <f>AQ27-AR27*0.001-AW27*0.03-ISBLANK(A27)</f>
        <v>109.962</v>
      </c>
      <c r="AY27" s="221">
        <f>AN27</f>
        <v>0</v>
      </c>
      <c r="AZ27" s="221">
        <f>AM27</f>
        <v>0</v>
      </c>
      <c r="BA27" s="221">
        <f>AL27</f>
        <v>0</v>
      </c>
      <c r="BB27" s="221">
        <f>AK27</f>
        <v>0</v>
      </c>
      <c r="BC27" s="221">
        <f>AJ27</f>
        <v>0</v>
      </c>
      <c r="BD27" s="221">
        <f>AI27</f>
        <v>0</v>
      </c>
      <c r="BE27" s="221">
        <f>AH27</f>
        <v>0</v>
      </c>
      <c r="BF27" s="221">
        <f>AG27</f>
        <v>0</v>
      </c>
      <c r="BG27" s="221">
        <f>AF27</f>
        <v>0</v>
      </c>
      <c r="BH27" s="221">
        <f>AE27</f>
        <v>0</v>
      </c>
      <c r="BI27" s="221">
        <f>AD27</f>
        <v>0</v>
      </c>
      <c r="BJ27" s="221">
        <f>AC27</f>
        <v>0</v>
      </c>
      <c r="BK27" s="221">
        <f>AB27</f>
        <v>0</v>
      </c>
      <c r="BL27" s="221">
        <f>AA27</f>
        <v>0</v>
      </c>
      <c r="BM27" s="221">
        <f>Z27</f>
        <v>0</v>
      </c>
      <c r="BN27" s="221">
        <f>Y27</f>
        <v>0</v>
      </c>
      <c r="BO27" s="221">
        <f>X27</f>
        <v>0</v>
      </c>
      <c r="BP27" s="221">
        <f>W27</f>
        <v>0</v>
      </c>
      <c r="BQ27" s="221">
        <f>V27</f>
        <v>0</v>
      </c>
      <c r="BR27" s="221">
        <f>U27</f>
        <v>0</v>
      </c>
      <c r="BS27" s="221">
        <f>T27</f>
        <v>0</v>
      </c>
      <c r="BT27" s="221">
        <f>S27</f>
        <v>0</v>
      </c>
      <c r="BU27" s="221">
        <f>R27</f>
        <v>0</v>
      </c>
      <c r="BV27" s="221">
        <f>Q27</f>
        <v>0</v>
      </c>
      <c r="BW27" s="221" t="str">
        <f>P27</f>
        <v>x</v>
      </c>
      <c r="BX27" s="221" t="str">
        <f>O27</f>
        <v>x</v>
      </c>
      <c r="BY27" s="221" t="str">
        <f>N27</f>
        <v>x</v>
      </c>
      <c r="BZ27" s="221" t="str">
        <f>M27</f>
        <v>x</v>
      </c>
      <c r="CA27" s="221" t="str">
        <f>L27</f>
        <v>x</v>
      </c>
      <c r="CB27" s="221" t="str">
        <f>K27</f>
        <v>x</v>
      </c>
      <c r="CC27" s="221">
        <f>J27</f>
        <v>0</v>
      </c>
      <c r="CD27" s="221" t="str">
        <f>I27</f>
        <v>o</v>
      </c>
      <c r="CE27" s="221" t="str">
        <f>H27</f>
        <v>x</v>
      </c>
      <c r="CF27" s="221">
        <f>G27</f>
        <v>0</v>
      </c>
      <c r="CG27" s="221" t="str">
        <f>F27</f>
        <v>o</v>
      </c>
      <c r="CH27" s="221" t="str">
        <f>E27</f>
        <v>x</v>
      </c>
      <c r="CL27" s="221">
        <f>COUNTIF($E27:$G27,"x")</f>
        <v>1</v>
      </c>
      <c r="CM27" s="221">
        <f>COUNTIF($H27:$J27,"x")</f>
        <v>1</v>
      </c>
      <c r="CN27" s="221">
        <f>COUNTIF($K27:$M27,"x")</f>
        <v>3</v>
      </c>
      <c r="CO27" s="221">
        <f>COUNTIF($N27:$P27,"x")</f>
        <v>3</v>
      </c>
      <c r="CP27" s="221">
        <f>COUNTIF($Q27:$S27,"x")</f>
        <v>0</v>
      </c>
      <c r="CQ27" s="221">
        <f>COUNTIF($T27:$V27,"x")</f>
        <v>0</v>
      </c>
      <c r="CR27" s="221">
        <f>COUNTIF($W27:$Y27,"x")</f>
        <v>0</v>
      </c>
      <c r="CS27" s="221">
        <f>COUNTIF($Z27:$AB27,"x")</f>
        <v>0</v>
      </c>
      <c r="CT27" s="221">
        <f>COUNTIF($AC27:$AE27,"x")</f>
        <v>0</v>
      </c>
      <c r="CU27" s="221">
        <f>COUNTIF($AF27:$AH27,"x")</f>
        <v>0</v>
      </c>
      <c r="CV27" s="221">
        <f>COUNTIF($AI27:$AK27,"x")</f>
        <v>0</v>
      </c>
      <c r="CW27" s="221">
        <f>COUNTIF($AL27:$AN27,"x")</f>
        <v>0</v>
      </c>
      <c r="CY27" s="221">
        <f>IF(ISBLANK(B27),1,0)</f>
        <v>0</v>
      </c>
      <c r="CZ27" s="221">
        <f t="shared" si="55"/>
        <v>0</v>
      </c>
      <c r="DA27" s="221">
        <f t="shared" si="55"/>
        <v>0</v>
      </c>
      <c r="DB27" s="221">
        <f t="shared" si="55"/>
        <v>1</v>
      </c>
      <c r="DC27" s="221">
        <f t="shared" si="55"/>
        <v>1</v>
      </c>
      <c r="DD27" s="221">
        <f t="shared" si="55"/>
        <v>1</v>
      </c>
      <c r="DE27" s="221">
        <f t="shared" si="55"/>
        <v>1</v>
      </c>
      <c r="DF27" s="221">
        <f t="shared" si="55"/>
        <v>1</v>
      </c>
      <c r="DG27" s="221">
        <f t="shared" si="55"/>
        <v>1</v>
      </c>
      <c r="DH27" s="221">
        <f t="shared" si="55"/>
        <v>1</v>
      </c>
      <c r="DI27" s="221">
        <f t="shared" si="55"/>
        <v>1</v>
      </c>
      <c r="DJ27" s="221">
        <f t="shared" si="55"/>
        <v>1</v>
      </c>
      <c r="DK27" s="221">
        <f t="shared" si="55"/>
        <v>1</v>
      </c>
    </row>
    <row r="28" spans="1:115">
      <c r="A28" s="261" t="s">
        <v>104</v>
      </c>
      <c r="B28" s="243" t="s">
        <v>105</v>
      </c>
      <c r="C28" s="243" t="s">
        <v>38</v>
      </c>
      <c r="D28" s="244"/>
      <c r="E28" s="245" t="s">
        <v>106</v>
      </c>
      <c r="F28" s="246"/>
      <c r="G28" s="247"/>
      <c r="H28" s="246" t="s">
        <v>71</v>
      </c>
      <c r="I28" s="246" t="s">
        <v>71</v>
      </c>
      <c r="J28" s="247"/>
      <c r="K28" s="246"/>
      <c r="L28" s="246"/>
      <c r="M28" s="247"/>
      <c r="N28" s="246"/>
      <c r="O28" s="246"/>
      <c r="P28" s="247"/>
      <c r="Q28" s="246"/>
      <c r="R28" s="246"/>
      <c r="S28" s="247"/>
      <c r="T28" s="246"/>
      <c r="U28" s="246"/>
      <c r="V28" s="247"/>
      <c r="W28" s="246"/>
      <c r="X28" s="246"/>
      <c r="Y28" s="247"/>
      <c r="Z28" s="246"/>
      <c r="AA28" s="246"/>
      <c r="AB28" s="247"/>
      <c r="AC28" s="246"/>
      <c r="AD28" s="246"/>
      <c r="AE28" s="247"/>
      <c r="AF28" s="246"/>
      <c r="AG28" s="246"/>
      <c r="AH28" s="247"/>
      <c r="AI28" s="246"/>
      <c r="AJ28" s="246"/>
      <c r="AK28" s="247"/>
      <c r="AL28" s="246"/>
      <c r="AM28" s="246"/>
      <c r="AN28" s="247"/>
      <c r="AO28" s="244"/>
      <c r="AP28" s="244"/>
      <c r="AQ28" s="256">
        <f>IF(ISNA(HLOOKUP("o",$AY28:$CH$58,59-ROW(),0)),0,HLOOKUP("o",$AY28:$CH$58,59-ROW(),0))</f>
        <v>100</v>
      </c>
      <c r="AR28" s="256">
        <f>COUNTIF($AY28:$CH28,"x")</f>
        <v>2</v>
      </c>
      <c r="AS28" s="250">
        <f>RANK(AX28,$AX$25:$AX$56,0)</f>
        <v>4</v>
      </c>
      <c r="AT28" s="262" t="str">
        <f>$B28</f>
        <v>Токмурзин Георгий</v>
      </c>
      <c r="AW28" s="252">
        <f>HLOOKUP($AQ28,$CK$22:$CW$56,ROW()-21)</f>
        <v>0</v>
      </c>
      <c r="AX28" s="251">
        <f>AQ28-AR28*0.001-AW28*0.03-ISBLANK(A28)</f>
        <v>99.998000000000005</v>
      </c>
      <c r="AY28" s="221">
        <f>AN28</f>
        <v>0</v>
      </c>
      <c r="AZ28" s="221">
        <f>AM28</f>
        <v>0</v>
      </c>
      <c r="BA28" s="221">
        <f>AL28</f>
        <v>0</v>
      </c>
      <c r="BB28" s="221">
        <f>AK28</f>
        <v>0</v>
      </c>
      <c r="BC28" s="221">
        <f>AJ28</f>
        <v>0</v>
      </c>
      <c r="BD28" s="221">
        <f>AI28</f>
        <v>0</v>
      </c>
      <c r="BE28" s="221">
        <f>AH28</f>
        <v>0</v>
      </c>
      <c r="BF28" s="221">
        <f>AG28</f>
        <v>0</v>
      </c>
      <c r="BG28" s="221">
        <f>AF28</f>
        <v>0</v>
      </c>
      <c r="BH28" s="221">
        <f>AE28</f>
        <v>0</v>
      </c>
      <c r="BI28" s="221">
        <f>AD28</f>
        <v>0</v>
      </c>
      <c r="BJ28" s="221">
        <f>AC28</f>
        <v>0</v>
      </c>
      <c r="BK28" s="221">
        <f>AB28</f>
        <v>0</v>
      </c>
      <c r="BL28" s="221">
        <f>AA28</f>
        <v>0</v>
      </c>
      <c r="BM28" s="221">
        <f>Z28</f>
        <v>0</v>
      </c>
      <c r="BN28" s="221">
        <f>Y28</f>
        <v>0</v>
      </c>
      <c r="BO28" s="221">
        <f>X28</f>
        <v>0</v>
      </c>
      <c r="BP28" s="221">
        <f>W28</f>
        <v>0</v>
      </c>
      <c r="BQ28" s="221">
        <f>V28</f>
        <v>0</v>
      </c>
      <c r="BR28" s="221">
        <f>U28</f>
        <v>0</v>
      </c>
      <c r="BS28" s="221">
        <f>T28</f>
        <v>0</v>
      </c>
      <c r="BT28" s="221">
        <f>S28</f>
        <v>0</v>
      </c>
      <c r="BU28" s="221">
        <f>R28</f>
        <v>0</v>
      </c>
      <c r="BV28" s="221">
        <f>Q28</f>
        <v>0</v>
      </c>
      <c r="BW28" s="221">
        <f>P28</f>
        <v>0</v>
      </c>
      <c r="BX28" s="221">
        <f>O28</f>
        <v>0</v>
      </c>
      <c r="BY28" s="221">
        <f>N28</f>
        <v>0</v>
      </c>
      <c r="BZ28" s="221">
        <f>M28</f>
        <v>0</v>
      </c>
      <c r="CA28" s="221">
        <f>L28</f>
        <v>0</v>
      </c>
      <c r="CB28" s="221">
        <f>K28</f>
        <v>0</v>
      </c>
      <c r="CC28" s="221">
        <f>J28</f>
        <v>0</v>
      </c>
      <c r="CD28" s="221" t="str">
        <f>I28</f>
        <v>x</v>
      </c>
      <c r="CE28" s="221" t="str">
        <f>H28</f>
        <v>x</v>
      </c>
      <c r="CF28" s="221">
        <f>G28</f>
        <v>0</v>
      </c>
      <c r="CG28" s="221">
        <f>F28</f>
        <v>0</v>
      </c>
      <c r="CH28" s="221" t="str">
        <f>E28</f>
        <v>o</v>
      </c>
      <c r="CK28" s="221">
        <v>0</v>
      </c>
      <c r="CL28" s="266">
        <f>COUNTIF($E28:$G28,"x")</f>
        <v>0</v>
      </c>
      <c r="CM28" s="221">
        <f>COUNTIF($H28:$J28,"x")</f>
        <v>2</v>
      </c>
      <c r="CN28" s="221">
        <f>COUNTIF($K28:$M28,"x")</f>
        <v>0</v>
      </c>
      <c r="CO28" s="221">
        <f>COUNTIF($N28:$P28,"x")</f>
        <v>0</v>
      </c>
      <c r="CP28" s="221">
        <f>COUNTIF($Q28:$S28,"x")</f>
        <v>0</v>
      </c>
      <c r="CQ28" s="221">
        <f>COUNTIF($T28:$V28,"x")</f>
        <v>0</v>
      </c>
      <c r="CR28" s="221">
        <f>COUNTIF($W28:$Y28,"x")</f>
        <v>0</v>
      </c>
      <c r="CS28" s="221">
        <f>COUNTIF($Z28:$AB28,"x")</f>
        <v>0</v>
      </c>
      <c r="CT28" s="221">
        <f>COUNTIF($AC28:$AE28,"x")</f>
        <v>0</v>
      </c>
      <c r="CU28" s="221">
        <f>COUNTIF($AF28:$AH28,"x")</f>
        <v>0</v>
      </c>
      <c r="CV28" s="221">
        <f>COUNTIF($AI28:$AK28,"x")</f>
        <v>0</v>
      </c>
      <c r="CW28" s="221">
        <f>COUNTIF($AL28:$AN28,"x")</f>
        <v>0</v>
      </c>
      <c r="CY28" s="221">
        <f>IF(ISBLANK(B28),1,0)</f>
        <v>0</v>
      </c>
      <c r="CZ28" s="221">
        <f t="shared" si="55"/>
        <v>0</v>
      </c>
      <c r="DA28" s="221">
        <f t="shared" si="55"/>
        <v>1</v>
      </c>
      <c r="DB28" s="221">
        <f t="shared" si="55"/>
        <v>1</v>
      </c>
      <c r="DC28" s="221">
        <f t="shared" si="55"/>
        <v>1</v>
      </c>
      <c r="DD28" s="221">
        <f t="shared" si="55"/>
        <v>1</v>
      </c>
      <c r="DE28" s="221">
        <f t="shared" si="55"/>
        <v>1</v>
      </c>
      <c r="DF28" s="221">
        <f t="shared" si="55"/>
        <v>1</v>
      </c>
      <c r="DG28" s="221">
        <f t="shared" si="55"/>
        <v>1</v>
      </c>
      <c r="DH28" s="221">
        <f t="shared" si="55"/>
        <v>1</v>
      </c>
      <c r="DI28" s="221">
        <f t="shared" si="55"/>
        <v>1</v>
      </c>
      <c r="DJ28" s="221">
        <f t="shared" si="55"/>
        <v>1</v>
      </c>
      <c r="DK28" s="221">
        <f t="shared" si="55"/>
        <v>1</v>
      </c>
    </row>
    <row r="29" spans="1:115">
      <c r="A29" s="242" t="s">
        <v>107</v>
      </c>
      <c r="B29" s="243" t="s">
        <v>108</v>
      </c>
      <c r="C29" s="243" t="s">
        <v>26</v>
      </c>
      <c r="D29" s="244"/>
      <c r="E29" s="245" t="s">
        <v>106</v>
      </c>
      <c r="F29" s="246"/>
      <c r="G29" s="247"/>
      <c r="H29" s="246" t="s">
        <v>71</v>
      </c>
      <c r="I29" s="246" t="s">
        <v>71</v>
      </c>
      <c r="J29" s="247"/>
      <c r="K29" s="246"/>
      <c r="L29" s="246"/>
      <c r="M29" s="247"/>
      <c r="N29" s="246"/>
      <c r="O29" s="246"/>
      <c r="P29" s="247"/>
      <c r="Q29" s="246"/>
      <c r="R29" s="246"/>
      <c r="S29" s="247"/>
      <c r="T29" s="246"/>
      <c r="U29" s="246"/>
      <c r="V29" s="247"/>
      <c r="W29" s="246"/>
      <c r="X29" s="246"/>
      <c r="Y29" s="247"/>
      <c r="Z29" s="246"/>
      <c r="AA29" s="246"/>
      <c r="AB29" s="247"/>
      <c r="AC29" s="246"/>
      <c r="AD29" s="246"/>
      <c r="AE29" s="247"/>
      <c r="AF29" s="246"/>
      <c r="AG29" s="246"/>
      <c r="AH29" s="247"/>
      <c r="AI29" s="246"/>
      <c r="AJ29" s="246"/>
      <c r="AK29" s="247"/>
      <c r="AL29" s="246"/>
      <c r="AM29" s="246"/>
      <c r="AN29" s="247"/>
      <c r="AO29" s="244"/>
      <c r="AP29" s="244"/>
      <c r="AQ29" s="256">
        <f>IF(ISNA(HLOOKUP("o",$AY29:$CH$58,59-ROW(),0)),0,HLOOKUP("o",$AY29:$CH$58,59-ROW(),0))</f>
        <v>100</v>
      </c>
      <c r="AR29" s="256">
        <f>COUNTIF($AY29:$CH29,"x")</f>
        <v>2</v>
      </c>
      <c r="AS29" s="250">
        <f>RANK(AX29,$AX$25:$AX$56,0)</f>
        <v>4</v>
      </c>
      <c r="AT29" s="251" t="str">
        <f>$B29</f>
        <v>Кузнецов Артем</v>
      </c>
      <c r="AW29" s="252">
        <f>HLOOKUP($AQ29,$CK$22:$CW$56,ROW()-21)</f>
        <v>0</v>
      </c>
      <c r="AX29" s="251">
        <f>AQ29-AR29*0.001-AW29*0.03-ISBLANK(A29)</f>
        <v>99.998000000000005</v>
      </c>
      <c r="AY29" s="221">
        <f>AN29</f>
        <v>0</v>
      </c>
      <c r="AZ29" s="221">
        <f>AM29</f>
        <v>0</v>
      </c>
      <c r="BA29" s="221">
        <f>AL29</f>
        <v>0</v>
      </c>
      <c r="BB29" s="221">
        <f>AK29</f>
        <v>0</v>
      </c>
      <c r="BC29" s="221">
        <f>AJ29</f>
        <v>0</v>
      </c>
      <c r="BD29" s="221">
        <f>AI29</f>
        <v>0</v>
      </c>
      <c r="BE29" s="221">
        <f>AH29</f>
        <v>0</v>
      </c>
      <c r="BF29" s="221">
        <f>AG29</f>
        <v>0</v>
      </c>
      <c r="BG29" s="221">
        <f>AF29</f>
        <v>0</v>
      </c>
      <c r="BH29" s="221">
        <f>AE29</f>
        <v>0</v>
      </c>
      <c r="BI29" s="221">
        <f>AD29</f>
        <v>0</v>
      </c>
      <c r="BJ29" s="221">
        <f>AC29</f>
        <v>0</v>
      </c>
      <c r="BK29" s="221">
        <f>AB29</f>
        <v>0</v>
      </c>
      <c r="BL29" s="221">
        <f>AA29</f>
        <v>0</v>
      </c>
      <c r="BM29" s="221">
        <f>Z29</f>
        <v>0</v>
      </c>
      <c r="BN29" s="221">
        <f>Y29</f>
        <v>0</v>
      </c>
      <c r="BO29" s="221">
        <f>X29</f>
        <v>0</v>
      </c>
      <c r="BP29" s="221">
        <f>W29</f>
        <v>0</v>
      </c>
      <c r="BQ29" s="221">
        <f>V29</f>
        <v>0</v>
      </c>
      <c r="BR29" s="221">
        <f>U29</f>
        <v>0</v>
      </c>
      <c r="BS29" s="221">
        <f>T29</f>
        <v>0</v>
      </c>
      <c r="BT29" s="221">
        <f>S29</f>
        <v>0</v>
      </c>
      <c r="BU29" s="221">
        <f>R29</f>
        <v>0</v>
      </c>
      <c r="BV29" s="221">
        <f>Q29</f>
        <v>0</v>
      </c>
      <c r="BW29" s="221">
        <f>P29</f>
        <v>0</v>
      </c>
      <c r="BX29" s="221">
        <f>O29</f>
        <v>0</v>
      </c>
      <c r="BY29" s="221">
        <f>N29</f>
        <v>0</v>
      </c>
      <c r="BZ29" s="221">
        <f>M29</f>
        <v>0</v>
      </c>
      <c r="CA29" s="221">
        <f>L29</f>
        <v>0</v>
      </c>
      <c r="CB29" s="221">
        <f>K29</f>
        <v>0</v>
      </c>
      <c r="CC29" s="221">
        <f>J29</f>
        <v>0</v>
      </c>
      <c r="CD29" s="221" t="str">
        <f>I29</f>
        <v>x</v>
      </c>
      <c r="CE29" s="221" t="str">
        <f>H29</f>
        <v>x</v>
      </c>
      <c r="CF29" s="221">
        <f>G29</f>
        <v>0</v>
      </c>
      <c r="CG29" s="221">
        <f>F29</f>
        <v>0</v>
      </c>
      <c r="CH29" s="221" t="str">
        <f>E29</f>
        <v>o</v>
      </c>
      <c r="CL29" s="221">
        <f>COUNTIF($E29:$G29,"x")</f>
        <v>0</v>
      </c>
      <c r="CM29" s="221">
        <f>COUNTIF($H29:$J29,"x")</f>
        <v>2</v>
      </c>
      <c r="CN29" s="221">
        <f>COUNTIF($K29:$M29,"x")</f>
        <v>0</v>
      </c>
      <c r="CO29" s="221">
        <f>COUNTIF($N29:$P29,"x")</f>
        <v>0</v>
      </c>
      <c r="CP29" s="221">
        <f>COUNTIF($Q29:$S29,"x")</f>
        <v>0</v>
      </c>
      <c r="CQ29" s="221">
        <f>COUNTIF($T29:$V29,"x")</f>
        <v>0</v>
      </c>
      <c r="CR29" s="221">
        <f>COUNTIF($W29:$Y29,"x")</f>
        <v>0</v>
      </c>
      <c r="CS29" s="221">
        <f>COUNTIF($Z29:$AB29,"x")</f>
        <v>0</v>
      </c>
      <c r="CT29" s="221">
        <f>COUNTIF($AC29:$AE29,"x")</f>
        <v>0</v>
      </c>
      <c r="CU29" s="221">
        <f>COUNTIF($AF29:$AH29,"x")</f>
        <v>0</v>
      </c>
      <c r="CV29" s="221">
        <f>COUNTIF($AI29:$AK29,"x")</f>
        <v>0</v>
      </c>
      <c r="CW29" s="221">
        <f>COUNTIF($AL29:$AN29,"x")</f>
        <v>0</v>
      </c>
      <c r="CY29" s="221">
        <f>IF(ISBLANK(B29),1,0)</f>
        <v>0</v>
      </c>
      <c r="CZ29" s="221">
        <f t="shared" si="55"/>
        <v>0</v>
      </c>
      <c r="DA29" s="221">
        <f t="shared" si="55"/>
        <v>1</v>
      </c>
      <c r="DB29" s="221">
        <f t="shared" si="55"/>
        <v>1</v>
      </c>
      <c r="DC29" s="221">
        <f t="shared" si="55"/>
        <v>1</v>
      </c>
      <c r="DD29" s="221">
        <f t="shared" si="55"/>
        <v>1</v>
      </c>
      <c r="DE29" s="221">
        <f t="shared" si="55"/>
        <v>1</v>
      </c>
      <c r="DF29" s="221">
        <f t="shared" si="55"/>
        <v>1</v>
      </c>
      <c r="DG29" s="221">
        <f t="shared" si="55"/>
        <v>1</v>
      </c>
      <c r="DH29" s="221">
        <f t="shared" si="55"/>
        <v>1</v>
      </c>
      <c r="DI29" s="221">
        <f t="shared" si="55"/>
        <v>1</v>
      </c>
      <c r="DJ29" s="221">
        <f t="shared" si="55"/>
        <v>1</v>
      </c>
      <c r="DK29" s="221">
        <f t="shared" si="55"/>
        <v>1</v>
      </c>
    </row>
    <row r="30" spans="1:115">
      <c r="A30" s="242"/>
      <c r="B30" s="243"/>
      <c r="C30" s="243"/>
      <c r="D30" s="244"/>
      <c r="E30" s="245"/>
      <c r="F30" s="246"/>
      <c r="G30" s="247"/>
      <c r="H30" s="246"/>
      <c r="I30" s="246"/>
      <c r="J30" s="247"/>
      <c r="K30" s="246"/>
      <c r="L30" s="246"/>
      <c r="M30" s="247"/>
      <c r="N30" s="246"/>
      <c r="O30" s="246"/>
      <c r="P30" s="247"/>
      <c r="Q30" s="246"/>
      <c r="R30" s="246"/>
      <c r="S30" s="247"/>
      <c r="T30" s="246"/>
      <c r="U30" s="246"/>
      <c r="V30" s="247"/>
      <c r="W30" s="246"/>
      <c r="X30" s="246"/>
      <c r="Y30" s="247"/>
      <c r="Z30" s="246"/>
      <c r="AA30" s="246"/>
      <c r="AB30" s="247"/>
      <c r="AC30" s="246"/>
      <c r="AD30" s="246"/>
      <c r="AE30" s="247"/>
      <c r="AF30" s="246"/>
      <c r="AG30" s="246"/>
      <c r="AH30" s="247"/>
      <c r="AI30" s="246"/>
      <c r="AJ30" s="246"/>
      <c r="AK30" s="247"/>
      <c r="AL30" s="246"/>
      <c r="AM30" s="246"/>
      <c r="AN30" s="247"/>
      <c r="AO30" s="244"/>
      <c r="AP30" s="244"/>
      <c r="AQ30" s="256">
        <f>IF(ISNA(HLOOKUP("o",$AY30:$CH$58,59-ROW(),0)),0,HLOOKUP("o",$AY30:$CH$58,59-ROW(),0))</f>
        <v>0</v>
      </c>
      <c r="AR30" s="256">
        <f t="shared" ref="AR30:AR56" si="56">COUNTIF($AY30:$CH30,"x")</f>
        <v>0</v>
      </c>
      <c r="AS30" s="250">
        <f t="shared" ref="AS30:AS56" si="57">RANK(AX30,$AX$25:$AX$56,0)</f>
        <v>6</v>
      </c>
      <c r="AT30" s="251">
        <f t="shared" ref="AT30:AT56" si="58">$B30</f>
        <v>0</v>
      </c>
      <c r="AW30" s="252">
        <f t="shared" ref="AW30:AW56" si="59">HLOOKUP($AQ30,$CK$22:$CW$56,ROW()-21)</f>
        <v>0</v>
      </c>
      <c r="AX30" s="251">
        <f t="shared" ref="AX30:AX56" si="60">AQ30-AR30*0.001-AW30*0.03-ISBLANK(A30)</f>
        <v>-1</v>
      </c>
      <c r="AY30" s="221">
        <f t="shared" ref="AY30:AY56" si="61">AN30</f>
        <v>0</v>
      </c>
      <c r="AZ30" s="221">
        <f t="shared" ref="AZ30:AZ56" si="62">AM30</f>
        <v>0</v>
      </c>
      <c r="BA30" s="221">
        <f t="shared" ref="BA30:BA56" si="63">AL30</f>
        <v>0</v>
      </c>
      <c r="BB30" s="221">
        <f t="shared" ref="BB30:BB56" si="64">AK30</f>
        <v>0</v>
      </c>
      <c r="BC30" s="221">
        <f t="shared" ref="BC30:BC56" si="65">AJ30</f>
        <v>0</v>
      </c>
      <c r="BD30" s="221">
        <f t="shared" ref="BD30:BD56" si="66">AI30</f>
        <v>0</v>
      </c>
      <c r="BE30" s="221">
        <f t="shared" ref="BE30:BE56" si="67">AH30</f>
        <v>0</v>
      </c>
      <c r="BF30" s="221">
        <f t="shared" ref="BF30:BF56" si="68">AG30</f>
        <v>0</v>
      </c>
      <c r="BG30" s="221">
        <f t="shared" ref="BG30:BG56" si="69">AF30</f>
        <v>0</v>
      </c>
      <c r="BH30" s="221">
        <f t="shared" ref="BH30:BH56" si="70">AE30</f>
        <v>0</v>
      </c>
      <c r="BI30" s="221">
        <f t="shared" ref="BI30:BI56" si="71">AD30</f>
        <v>0</v>
      </c>
      <c r="BJ30" s="221">
        <f t="shared" ref="BJ30:BJ56" si="72">AC30</f>
        <v>0</v>
      </c>
      <c r="BK30" s="221">
        <f t="shared" ref="BK30:BK56" si="73">AB30</f>
        <v>0</v>
      </c>
      <c r="BL30" s="221">
        <f t="shared" ref="BL30:BL56" si="74">AA30</f>
        <v>0</v>
      </c>
      <c r="BM30" s="221">
        <f t="shared" ref="BM30:BM56" si="75">Z30</f>
        <v>0</v>
      </c>
      <c r="BN30" s="221">
        <f t="shared" ref="BN30:BN56" si="76">Y30</f>
        <v>0</v>
      </c>
      <c r="BO30" s="221">
        <f t="shared" ref="BO30:BO56" si="77">X30</f>
        <v>0</v>
      </c>
      <c r="BP30" s="221">
        <f t="shared" ref="BP30:BP56" si="78">W30</f>
        <v>0</v>
      </c>
      <c r="BQ30" s="221">
        <f t="shared" ref="BQ30:BQ56" si="79">V30</f>
        <v>0</v>
      </c>
      <c r="BR30" s="221">
        <f t="shared" ref="BR30:BR56" si="80">U30</f>
        <v>0</v>
      </c>
      <c r="BS30" s="221">
        <f t="shared" ref="BS30:BS56" si="81">T30</f>
        <v>0</v>
      </c>
      <c r="BT30" s="221">
        <f t="shared" ref="BT30:BT56" si="82">S30</f>
        <v>0</v>
      </c>
      <c r="BU30" s="221">
        <f t="shared" ref="BU30:BU56" si="83">R30</f>
        <v>0</v>
      </c>
      <c r="BV30" s="221">
        <f t="shared" ref="BV30:BV56" si="84">Q30</f>
        <v>0</v>
      </c>
      <c r="BW30" s="221">
        <f t="shared" ref="BW30:BW56" si="85">P30</f>
        <v>0</v>
      </c>
      <c r="BX30" s="221">
        <f t="shared" ref="BX30:BX56" si="86">O30</f>
        <v>0</v>
      </c>
      <c r="BY30" s="221">
        <f t="shared" ref="BY30:BY56" si="87">N30</f>
        <v>0</v>
      </c>
      <c r="BZ30" s="221">
        <f t="shared" ref="BZ30:BZ56" si="88">M30</f>
        <v>0</v>
      </c>
      <c r="CA30" s="221">
        <f t="shared" ref="CA30:CA56" si="89">L30</f>
        <v>0</v>
      </c>
      <c r="CB30" s="221">
        <f t="shared" ref="CB30:CB56" si="90">K30</f>
        <v>0</v>
      </c>
      <c r="CC30" s="221">
        <f t="shared" ref="CC30:CC56" si="91">J30</f>
        <v>0</v>
      </c>
      <c r="CD30" s="221">
        <f t="shared" ref="CD30:CD56" si="92">I30</f>
        <v>0</v>
      </c>
      <c r="CE30" s="221">
        <f t="shared" ref="CE30:CE56" si="93">H30</f>
        <v>0</v>
      </c>
      <c r="CF30" s="221">
        <f t="shared" ref="CF30:CF56" si="94">G30</f>
        <v>0</v>
      </c>
      <c r="CG30" s="221">
        <f t="shared" ref="CG30:CG56" si="95">F30</f>
        <v>0</v>
      </c>
      <c r="CH30" s="221">
        <f t="shared" ref="CH30:CH56" si="96">E30</f>
        <v>0</v>
      </c>
      <c r="CL30" s="221">
        <f t="shared" ref="CL30:CL56" si="97">COUNTIF($E30:$G30,"x")</f>
        <v>0</v>
      </c>
      <c r="CM30" s="221">
        <f t="shared" ref="CM30:CM56" si="98">COUNTIF($H30:$J30,"x")</f>
        <v>0</v>
      </c>
      <c r="CN30" s="221">
        <f t="shared" ref="CN30:CN56" si="99">COUNTIF($K30:$M30,"x")</f>
        <v>0</v>
      </c>
      <c r="CO30" s="221">
        <f t="shared" ref="CO30:CO56" si="100">COUNTIF($N30:$P30,"x")</f>
        <v>0</v>
      </c>
      <c r="CP30" s="221">
        <f t="shared" ref="CP30:CP56" si="101">COUNTIF($Q30:$S30,"x")</f>
        <v>0</v>
      </c>
      <c r="CQ30" s="221">
        <f t="shared" ref="CQ30:CQ56" si="102">COUNTIF($T30:$V30,"x")</f>
        <v>0</v>
      </c>
      <c r="CR30" s="221">
        <f t="shared" ref="CR30:CR56" si="103">COUNTIF($W30:$Y30,"x")</f>
        <v>0</v>
      </c>
      <c r="CS30" s="221">
        <f t="shared" ref="CS30:CS56" si="104">COUNTIF($Z30:$AB30,"x")</f>
        <v>0</v>
      </c>
      <c r="CT30" s="221">
        <f t="shared" ref="CT30:CT56" si="105">COUNTIF($AC30:$AE30,"x")</f>
        <v>0</v>
      </c>
      <c r="CU30" s="221">
        <f t="shared" ref="CU30:CU56" si="106">COUNTIF($AF30:$AH30,"x")</f>
        <v>0</v>
      </c>
      <c r="CV30" s="221">
        <f t="shared" ref="CV30:CV56" si="107">COUNTIF($AI30:$AK30,"x")</f>
        <v>0</v>
      </c>
      <c r="CW30" s="221">
        <f t="shared" ref="CW30:CW56" si="108">COUNTIF($AL30:$AN30,"x")</f>
        <v>0</v>
      </c>
      <c r="CY30" s="221">
        <f t="shared" ref="CY30:CY56" si="109">IF(ISBLANK(B30),1,0)</f>
        <v>1</v>
      </c>
      <c r="CZ30" s="221">
        <f t="shared" ref="CZ30:DK46" si="110">IF(OR(CY30=1,AND(CL30=CL$24,OR(CM$23&lt;&gt;0,CL$23=1))),1,0)</f>
        <v>1</v>
      </c>
      <c r="DA30" s="221">
        <f t="shared" si="110"/>
        <v>1</v>
      </c>
      <c r="DB30" s="221">
        <f t="shared" si="110"/>
        <v>1</v>
      </c>
      <c r="DC30" s="221">
        <f t="shared" si="110"/>
        <v>1</v>
      </c>
      <c r="DD30" s="221">
        <f t="shared" si="110"/>
        <v>1</v>
      </c>
      <c r="DE30" s="221">
        <f t="shared" si="110"/>
        <v>1</v>
      </c>
      <c r="DF30" s="221">
        <f t="shared" si="110"/>
        <v>1</v>
      </c>
      <c r="DG30" s="221">
        <f t="shared" si="110"/>
        <v>1</v>
      </c>
      <c r="DH30" s="221">
        <f t="shared" si="110"/>
        <v>1</v>
      </c>
      <c r="DI30" s="221">
        <f t="shared" si="110"/>
        <v>1</v>
      </c>
      <c r="DJ30" s="221">
        <f t="shared" si="110"/>
        <v>1</v>
      </c>
      <c r="DK30" s="221">
        <f t="shared" si="110"/>
        <v>1</v>
      </c>
    </row>
    <row r="31" spans="1:115">
      <c r="A31" s="242"/>
      <c r="B31" s="243"/>
      <c r="C31" s="243"/>
      <c r="D31" s="244"/>
      <c r="E31" s="245"/>
      <c r="F31" s="246"/>
      <c r="G31" s="247"/>
      <c r="H31" s="246"/>
      <c r="I31" s="246"/>
      <c r="J31" s="247"/>
      <c r="K31" s="246"/>
      <c r="L31" s="246"/>
      <c r="M31" s="247"/>
      <c r="N31" s="246"/>
      <c r="O31" s="246"/>
      <c r="P31" s="247"/>
      <c r="Q31" s="246"/>
      <c r="R31" s="246"/>
      <c r="S31" s="247"/>
      <c r="T31" s="246"/>
      <c r="U31" s="246"/>
      <c r="V31" s="247"/>
      <c r="W31" s="246"/>
      <c r="X31" s="246"/>
      <c r="Y31" s="247"/>
      <c r="Z31" s="246"/>
      <c r="AA31" s="246"/>
      <c r="AB31" s="247"/>
      <c r="AC31" s="246"/>
      <c r="AD31" s="246"/>
      <c r="AE31" s="247"/>
      <c r="AF31" s="246"/>
      <c r="AG31" s="246"/>
      <c r="AH31" s="247"/>
      <c r="AI31" s="246"/>
      <c r="AJ31" s="246"/>
      <c r="AK31" s="247"/>
      <c r="AL31" s="246"/>
      <c r="AM31" s="246"/>
      <c r="AN31" s="247"/>
      <c r="AO31" s="244"/>
      <c r="AP31" s="244"/>
      <c r="AQ31" s="256">
        <f>IF(ISNA(HLOOKUP("o",$AY31:$CH$58,59-ROW(),0)),0,HLOOKUP("o",$AY31:$CH$58,59-ROW(),0))</f>
        <v>0</v>
      </c>
      <c r="AR31" s="256">
        <f t="shared" si="56"/>
        <v>0</v>
      </c>
      <c r="AS31" s="250">
        <f t="shared" si="57"/>
        <v>6</v>
      </c>
      <c r="AT31" s="251">
        <f t="shared" si="58"/>
        <v>0</v>
      </c>
      <c r="AW31" s="252">
        <f t="shared" si="59"/>
        <v>0</v>
      </c>
      <c r="AX31" s="251">
        <f t="shared" si="60"/>
        <v>-1</v>
      </c>
      <c r="AY31" s="221">
        <f t="shared" si="61"/>
        <v>0</v>
      </c>
      <c r="AZ31" s="221">
        <f t="shared" si="62"/>
        <v>0</v>
      </c>
      <c r="BA31" s="221">
        <f t="shared" si="63"/>
        <v>0</v>
      </c>
      <c r="BB31" s="221">
        <f t="shared" si="64"/>
        <v>0</v>
      </c>
      <c r="BC31" s="221">
        <f t="shared" si="65"/>
        <v>0</v>
      </c>
      <c r="BD31" s="221">
        <f t="shared" si="66"/>
        <v>0</v>
      </c>
      <c r="BE31" s="221">
        <f t="shared" si="67"/>
        <v>0</v>
      </c>
      <c r="BF31" s="221">
        <f t="shared" si="68"/>
        <v>0</v>
      </c>
      <c r="BG31" s="221">
        <f t="shared" si="69"/>
        <v>0</v>
      </c>
      <c r="BH31" s="221">
        <f t="shared" si="70"/>
        <v>0</v>
      </c>
      <c r="BI31" s="221">
        <f t="shared" si="71"/>
        <v>0</v>
      </c>
      <c r="BJ31" s="221">
        <f t="shared" si="72"/>
        <v>0</v>
      </c>
      <c r="BK31" s="221">
        <f t="shared" si="73"/>
        <v>0</v>
      </c>
      <c r="BL31" s="221">
        <f t="shared" si="74"/>
        <v>0</v>
      </c>
      <c r="BM31" s="221">
        <f t="shared" si="75"/>
        <v>0</v>
      </c>
      <c r="BN31" s="221">
        <f t="shared" si="76"/>
        <v>0</v>
      </c>
      <c r="BO31" s="221">
        <f t="shared" si="77"/>
        <v>0</v>
      </c>
      <c r="BP31" s="221">
        <f t="shared" si="78"/>
        <v>0</v>
      </c>
      <c r="BQ31" s="221">
        <f t="shared" si="79"/>
        <v>0</v>
      </c>
      <c r="BR31" s="221">
        <f t="shared" si="80"/>
        <v>0</v>
      </c>
      <c r="BS31" s="221">
        <f t="shared" si="81"/>
        <v>0</v>
      </c>
      <c r="BT31" s="221">
        <f t="shared" si="82"/>
        <v>0</v>
      </c>
      <c r="BU31" s="221">
        <f t="shared" si="83"/>
        <v>0</v>
      </c>
      <c r="BV31" s="221">
        <f t="shared" si="84"/>
        <v>0</v>
      </c>
      <c r="BW31" s="221">
        <f t="shared" si="85"/>
        <v>0</v>
      </c>
      <c r="BX31" s="221">
        <f t="shared" si="86"/>
        <v>0</v>
      </c>
      <c r="BY31" s="221">
        <f t="shared" si="87"/>
        <v>0</v>
      </c>
      <c r="BZ31" s="221">
        <f t="shared" si="88"/>
        <v>0</v>
      </c>
      <c r="CA31" s="221">
        <f t="shared" si="89"/>
        <v>0</v>
      </c>
      <c r="CB31" s="221">
        <f t="shared" si="90"/>
        <v>0</v>
      </c>
      <c r="CC31" s="221">
        <f t="shared" si="91"/>
        <v>0</v>
      </c>
      <c r="CD31" s="221">
        <f t="shared" si="92"/>
        <v>0</v>
      </c>
      <c r="CE31" s="221">
        <f t="shared" si="93"/>
        <v>0</v>
      </c>
      <c r="CF31" s="221">
        <f t="shared" si="94"/>
        <v>0</v>
      </c>
      <c r="CG31" s="221">
        <f t="shared" si="95"/>
        <v>0</v>
      </c>
      <c r="CH31" s="221">
        <f t="shared" si="96"/>
        <v>0</v>
      </c>
      <c r="CL31" s="221">
        <f t="shared" si="97"/>
        <v>0</v>
      </c>
      <c r="CM31" s="221">
        <f t="shared" si="98"/>
        <v>0</v>
      </c>
      <c r="CN31" s="221">
        <f t="shared" si="99"/>
        <v>0</v>
      </c>
      <c r="CO31" s="221">
        <f t="shared" si="100"/>
        <v>0</v>
      </c>
      <c r="CP31" s="221">
        <f t="shared" si="101"/>
        <v>0</v>
      </c>
      <c r="CQ31" s="221">
        <f t="shared" si="102"/>
        <v>0</v>
      </c>
      <c r="CR31" s="221">
        <f t="shared" si="103"/>
        <v>0</v>
      </c>
      <c r="CS31" s="221">
        <f t="shared" si="104"/>
        <v>0</v>
      </c>
      <c r="CT31" s="221">
        <f t="shared" si="105"/>
        <v>0</v>
      </c>
      <c r="CU31" s="221">
        <f t="shared" si="106"/>
        <v>0</v>
      </c>
      <c r="CV31" s="221">
        <f t="shared" si="107"/>
        <v>0</v>
      </c>
      <c r="CW31" s="221">
        <f t="shared" si="108"/>
        <v>0</v>
      </c>
      <c r="CY31" s="221">
        <f t="shared" si="109"/>
        <v>1</v>
      </c>
      <c r="CZ31" s="221">
        <f t="shared" si="110"/>
        <v>1</v>
      </c>
      <c r="DA31" s="221">
        <f t="shared" si="110"/>
        <v>1</v>
      </c>
      <c r="DB31" s="221">
        <f t="shared" si="110"/>
        <v>1</v>
      </c>
      <c r="DC31" s="221">
        <f t="shared" si="110"/>
        <v>1</v>
      </c>
      <c r="DD31" s="221">
        <f t="shared" si="110"/>
        <v>1</v>
      </c>
      <c r="DE31" s="221">
        <f t="shared" si="110"/>
        <v>1</v>
      </c>
      <c r="DF31" s="221">
        <f t="shared" si="110"/>
        <v>1</v>
      </c>
      <c r="DG31" s="221">
        <f t="shared" si="110"/>
        <v>1</v>
      </c>
      <c r="DH31" s="221">
        <f t="shared" si="110"/>
        <v>1</v>
      </c>
      <c r="DI31" s="221">
        <f t="shared" si="110"/>
        <v>1</v>
      </c>
      <c r="DJ31" s="221">
        <f t="shared" si="110"/>
        <v>1</v>
      </c>
      <c r="DK31" s="221">
        <f t="shared" si="110"/>
        <v>1</v>
      </c>
    </row>
    <row r="32" spans="1:115">
      <c r="A32" s="242"/>
      <c r="B32" s="243"/>
      <c r="C32" s="243"/>
      <c r="D32" s="244"/>
      <c r="E32" s="245"/>
      <c r="F32" s="246"/>
      <c r="G32" s="247"/>
      <c r="H32" s="246"/>
      <c r="I32" s="246"/>
      <c r="J32" s="247"/>
      <c r="K32" s="246"/>
      <c r="L32" s="246"/>
      <c r="M32" s="247"/>
      <c r="N32" s="246"/>
      <c r="O32" s="246"/>
      <c r="P32" s="247"/>
      <c r="Q32" s="246"/>
      <c r="R32" s="246"/>
      <c r="S32" s="247"/>
      <c r="T32" s="246"/>
      <c r="U32" s="246"/>
      <c r="V32" s="247"/>
      <c r="W32" s="246"/>
      <c r="X32" s="246"/>
      <c r="Y32" s="247"/>
      <c r="Z32" s="246"/>
      <c r="AA32" s="246"/>
      <c r="AB32" s="247"/>
      <c r="AC32" s="246"/>
      <c r="AD32" s="246"/>
      <c r="AE32" s="247"/>
      <c r="AF32" s="246"/>
      <c r="AG32" s="246"/>
      <c r="AH32" s="247"/>
      <c r="AI32" s="246"/>
      <c r="AJ32" s="246"/>
      <c r="AK32" s="247"/>
      <c r="AL32" s="246"/>
      <c r="AM32" s="246"/>
      <c r="AN32" s="247"/>
      <c r="AO32" s="244"/>
      <c r="AP32" s="244"/>
      <c r="AQ32" s="256">
        <f>IF(ISNA(HLOOKUP("o",$AY32:$CH$58,59-ROW(),0)),0,HLOOKUP("o",$AY32:$CH$58,59-ROW(),0))</f>
        <v>0</v>
      </c>
      <c r="AR32" s="256">
        <f t="shared" si="56"/>
        <v>0</v>
      </c>
      <c r="AS32" s="250">
        <f t="shared" si="57"/>
        <v>6</v>
      </c>
      <c r="AT32" s="251">
        <f t="shared" si="58"/>
        <v>0</v>
      </c>
      <c r="AW32" s="252">
        <f t="shared" si="59"/>
        <v>0</v>
      </c>
      <c r="AX32" s="251">
        <f t="shared" si="60"/>
        <v>-1</v>
      </c>
      <c r="AY32" s="221">
        <f t="shared" si="61"/>
        <v>0</v>
      </c>
      <c r="AZ32" s="221">
        <f t="shared" si="62"/>
        <v>0</v>
      </c>
      <c r="BA32" s="221">
        <f t="shared" si="63"/>
        <v>0</v>
      </c>
      <c r="BB32" s="221">
        <f t="shared" si="64"/>
        <v>0</v>
      </c>
      <c r="BC32" s="221">
        <f t="shared" si="65"/>
        <v>0</v>
      </c>
      <c r="BD32" s="221">
        <f t="shared" si="66"/>
        <v>0</v>
      </c>
      <c r="BE32" s="221">
        <f t="shared" si="67"/>
        <v>0</v>
      </c>
      <c r="BF32" s="221">
        <f t="shared" si="68"/>
        <v>0</v>
      </c>
      <c r="BG32" s="221">
        <f t="shared" si="69"/>
        <v>0</v>
      </c>
      <c r="BH32" s="221">
        <f t="shared" si="70"/>
        <v>0</v>
      </c>
      <c r="BI32" s="221">
        <f t="shared" si="71"/>
        <v>0</v>
      </c>
      <c r="BJ32" s="221">
        <f t="shared" si="72"/>
        <v>0</v>
      </c>
      <c r="BK32" s="221">
        <f t="shared" si="73"/>
        <v>0</v>
      </c>
      <c r="BL32" s="221">
        <f t="shared" si="74"/>
        <v>0</v>
      </c>
      <c r="BM32" s="221">
        <f t="shared" si="75"/>
        <v>0</v>
      </c>
      <c r="BN32" s="221">
        <f t="shared" si="76"/>
        <v>0</v>
      </c>
      <c r="BO32" s="221">
        <f t="shared" si="77"/>
        <v>0</v>
      </c>
      <c r="BP32" s="221">
        <f t="shared" si="78"/>
        <v>0</v>
      </c>
      <c r="BQ32" s="221">
        <f t="shared" si="79"/>
        <v>0</v>
      </c>
      <c r="BR32" s="221">
        <f t="shared" si="80"/>
        <v>0</v>
      </c>
      <c r="BS32" s="221">
        <f t="shared" si="81"/>
        <v>0</v>
      </c>
      <c r="BT32" s="221">
        <f t="shared" si="82"/>
        <v>0</v>
      </c>
      <c r="BU32" s="221">
        <f t="shared" si="83"/>
        <v>0</v>
      </c>
      <c r="BV32" s="221">
        <f t="shared" si="84"/>
        <v>0</v>
      </c>
      <c r="BW32" s="221">
        <f t="shared" si="85"/>
        <v>0</v>
      </c>
      <c r="BX32" s="221">
        <f t="shared" si="86"/>
        <v>0</v>
      </c>
      <c r="BY32" s="221">
        <f t="shared" si="87"/>
        <v>0</v>
      </c>
      <c r="BZ32" s="221">
        <f t="shared" si="88"/>
        <v>0</v>
      </c>
      <c r="CA32" s="221">
        <f t="shared" si="89"/>
        <v>0</v>
      </c>
      <c r="CB32" s="221">
        <f t="shared" si="90"/>
        <v>0</v>
      </c>
      <c r="CC32" s="221">
        <f t="shared" si="91"/>
        <v>0</v>
      </c>
      <c r="CD32" s="221">
        <f t="shared" si="92"/>
        <v>0</v>
      </c>
      <c r="CE32" s="221">
        <f t="shared" si="93"/>
        <v>0</v>
      </c>
      <c r="CF32" s="221">
        <f t="shared" si="94"/>
        <v>0</v>
      </c>
      <c r="CG32" s="221">
        <f t="shared" si="95"/>
        <v>0</v>
      </c>
      <c r="CH32" s="221">
        <f t="shared" si="96"/>
        <v>0</v>
      </c>
      <c r="CL32" s="221">
        <f t="shared" si="97"/>
        <v>0</v>
      </c>
      <c r="CM32" s="221">
        <f t="shared" si="98"/>
        <v>0</v>
      </c>
      <c r="CN32" s="221">
        <f t="shared" si="99"/>
        <v>0</v>
      </c>
      <c r="CO32" s="221">
        <f t="shared" si="100"/>
        <v>0</v>
      </c>
      <c r="CP32" s="221">
        <f t="shared" si="101"/>
        <v>0</v>
      </c>
      <c r="CQ32" s="221">
        <f t="shared" si="102"/>
        <v>0</v>
      </c>
      <c r="CR32" s="221">
        <f t="shared" si="103"/>
        <v>0</v>
      </c>
      <c r="CS32" s="221">
        <f t="shared" si="104"/>
        <v>0</v>
      </c>
      <c r="CT32" s="221">
        <f t="shared" si="105"/>
        <v>0</v>
      </c>
      <c r="CU32" s="221">
        <f t="shared" si="106"/>
        <v>0</v>
      </c>
      <c r="CV32" s="221">
        <f t="shared" si="107"/>
        <v>0</v>
      </c>
      <c r="CW32" s="221">
        <f t="shared" si="108"/>
        <v>0</v>
      </c>
      <c r="CY32" s="221">
        <f t="shared" si="109"/>
        <v>1</v>
      </c>
      <c r="CZ32" s="221">
        <f t="shared" si="110"/>
        <v>1</v>
      </c>
      <c r="DA32" s="221">
        <f t="shared" si="110"/>
        <v>1</v>
      </c>
      <c r="DB32" s="221">
        <f t="shared" si="110"/>
        <v>1</v>
      </c>
      <c r="DC32" s="221">
        <f t="shared" si="110"/>
        <v>1</v>
      </c>
      <c r="DD32" s="221">
        <f t="shared" si="110"/>
        <v>1</v>
      </c>
      <c r="DE32" s="221">
        <f t="shared" si="110"/>
        <v>1</v>
      </c>
      <c r="DF32" s="221">
        <f t="shared" si="110"/>
        <v>1</v>
      </c>
      <c r="DG32" s="221">
        <f t="shared" si="110"/>
        <v>1</v>
      </c>
      <c r="DH32" s="221">
        <f t="shared" si="110"/>
        <v>1</v>
      </c>
      <c r="DI32" s="221">
        <f t="shared" si="110"/>
        <v>1</v>
      </c>
      <c r="DJ32" s="221">
        <f t="shared" si="110"/>
        <v>1</v>
      </c>
      <c r="DK32" s="221">
        <f t="shared" si="110"/>
        <v>1</v>
      </c>
    </row>
    <row r="33" spans="1:115">
      <c r="A33" s="242"/>
      <c r="B33" s="243"/>
      <c r="C33" s="243"/>
      <c r="D33" s="244"/>
      <c r="E33" s="245"/>
      <c r="F33" s="246"/>
      <c r="G33" s="247"/>
      <c r="H33" s="246"/>
      <c r="I33" s="246"/>
      <c r="J33" s="247"/>
      <c r="K33" s="246"/>
      <c r="L33" s="246"/>
      <c r="M33" s="247"/>
      <c r="N33" s="246"/>
      <c r="O33" s="246"/>
      <c r="P33" s="247"/>
      <c r="Q33" s="246"/>
      <c r="R33" s="246"/>
      <c r="S33" s="247"/>
      <c r="T33" s="246"/>
      <c r="U33" s="246"/>
      <c r="V33" s="247"/>
      <c r="W33" s="246"/>
      <c r="X33" s="246"/>
      <c r="Y33" s="247"/>
      <c r="Z33" s="246"/>
      <c r="AA33" s="246"/>
      <c r="AB33" s="247"/>
      <c r="AC33" s="246"/>
      <c r="AD33" s="246"/>
      <c r="AE33" s="247"/>
      <c r="AF33" s="246"/>
      <c r="AG33" s="246"/>
      <c r="AH33" s="247"/>
      <c r="AI33" s="246"/>
      <c r="AJ33" s="246"/>
      <c r="AK33" s="247"/>
      <c r="AL33" s="246"/>
      <c r="AM33" s="246"/>
      <c r="AN33" s="247"/>
      <c r="AO33" s="244"/>
      <c r="AP33" s="244"/>
      <c r="AQ33" s="256">
        <f>IF(ISNA(HLOOKUP("o",$AY33:$CH$58,59-ROW(),0)),0,HLOOKUP("o",$AY33:$CH$58,59-ROW(),0))</f>
        <v>0</v>
      </c>
      <c r="AR33" s="256">
        <f t="shared" si="56"/>
        <v>0</v>
      </c>
      <c r="AS33" s="250">
        <f t="shared" si="57"/>
        <v>6</v>
      </c>
      <c r="AT33" s="251">
        <f t="shared" si="58"/>
        <v>0</v>
      </c>
      <c r="AW33" s="252">
        <f t="shared" si="59"/>
        <v>0</v>
      </c>
      <c r="AX33" s="251">
        <f t="shared" si="60"/>
        <v>-1</v>
      </c>
      <c r="AY33" s="221">
        <f t="shared" si="61"/>
        <v>0</v>
      </c>
      <c r="AZ33" s="221">
        <f t="shared" si="62"/>
        <v>0</v>
      </c>
      <c r="BA33" s="221">
        <f t="shared" si="63"/>
        <v>0</v>
      </c>
      <c r="BB33" s="221">
        <f t="shared" si="64"/>
        <v>0</v>
      </c>
      <c r="BC33" s="221">
        <f t="shared" si="65"/>
        <v>0</v>
      </c>
      <c r="BD33" s="221">
        <f t="shared" si="66"/>
        <v>0</v>
      </c>
      <c r="BE33" s="221">
        <f t="shared" si="67"/>
        <v>0</v>
      </c>
      <c r="BF33" s="221">
        <f t="shared" si="68"/>
        <v>0</v>
      </c>
      <c r="BG33" s="221">
        <f t="shared" si="69"/>
        <v>0</v>
      </c>
      <c r="BH33" s="221">
        <f t="shared" si="70"/>
        <v>0</v>
      </c>
      <c r="BI33" s="221">
        <f t="shared" si="71"/>
        <v>0</v>
      </c>
      <c r="BJ33" s="221">
        <f t="shared" si="72"/>
        <v>0</v>
      </c>
      <c r="BK33" s="221">
        <f t="shared" si="73"/>
        <v>0</v>
      </c>
      <c r="BL33" s="221">
        <f t="shared" si="74"/>
        <v>0</v>
      </c>
      <c r="BM33" s="221">
        <f t="shared" si="75"/>
        <v>0</v>
      </c>
      <c r="BN33" s="221">
        <f t="shared" si="76"/>
        <v>0</v>
      </c>
      <c r="BO33" s="221">
        <f t="shared" si="77"/>
        <v>0</v>
      </c>
      <c r="BP33" s="221">
        <f t="shared" si="78"/>
        <v>0</v>
      </c>
      <c r="BQ33" s="221">
        <f t="shared" si="79"/>
        <v>0</v>
      </c>
      <c r="BR33" s="221">
        <f t="shared" si="80"/>
        <v>0</v>
      </c>
      <c r="BS33" s="221">
        <f t="shared" si="81"/>
        <v>0</v>
      </c>
      <c r="BT33" s="221">
        <f t="shared" si="82"/>
        <v>0</v>
      </c>
      <c r="BU33" s="221">
        <f t="shared" si="83"/>
        <v>0</v>
      </c>
      <c r="BV33" s="221">
        <f t="shared" si="84"/>
        <v>0</v>
      </c>
      <c r="BW33" s="221">
        <f t="shared" si="85"/>
        <v>0</v>
      </c>
      <c r="BX33" s="221">
        <f t="shared" si="86"/>
        <v>0</v>
      </c>
      <c r="BY33" s="221">
        <f t="shared" si="87"/>
        <v>0</v>
      </c>
      <c r="BZ33" s="221">
        <f t="shared" si="88"/>
        <v>0</v>
      </c>
      <c r="CA33" s="221">
        <f t="shared" si="89"/>
        <v>0</v>
      </c>
      <c r="CB33" s="221">
        <f t="shared" si="90"/>
        <v>0</v>
      </c>
      <c r="CC33" s="221">
        <f t="shared" si="91"/>
        <v>0</v>
      </c>
      <c r="CD33" s="221">
        <f t="shared" si="92"/>
        <v>0</v>
      </c>
      <c r="CE33" s="221">
        <f t="shared" si="93"/>
        <v>0</v>
      </c>
      <c r="CF33" s="221">
        <f t="shared" si="94"/>
        <v>0</v>
      </c>
      <c r="CG33" s="221">
        <f t="shared" si="95"/>
        <v>0</v>
      </c>
      <c r="CH33" s="221">
        <f t="shared" si="96"/>
        <v>0</v>
      </c>
      <c r="CL33" s="221">
        <f t="shared" si="97"/>
        <v>0</v>
      </c>
      <c r="CM33" s="221">
        <f t="shared" si="98"/>
        <v>0</v>
      </c>
      <c r="CN33" s="221">
        <f t="shared" si="99"/>
        <v>0</v>
      </c>
      <c r="CO33" s="221">
        <f t="shared" si="100"/>
        <v>0</v>
      </c>
      <c r="CP33" s="221">
        <f t="shared" si="101"/>
        <v>0</v>
      </c>
      <c r="CQ33" s="221">
        <f t="shared" si="102"/>
        <v>0</v>
      </c>
      <c r="CR33" s="221">
        <f t="shared" si="103"/>
        <v>0</v>
      </c>
      <c r="CS33" s="221">
        <f t="shared" si="104"/>
        <v>0</v>
      </c>
      <c r="CT33" s="221">
        <f t="shared" si="105"/>
        <v>0</v>
      </c>
      <c r="CU33" s="221">
        <f t="shared" si="106"/>
        <v>0</v>
      </c>
      <c r="CV33" s="221">
        <f t="shared" si="107"/>
        <v>0</v>
      </c>
      <c r="CW33" s="221">
        <f t="shared" si="108"/>
        <v>0</v>
      </c>
      <c r="CY33" s="221">
        <f t="shared" si="109"/>
        <v>1</v>
      </c>
      <c r="CZ33" s="221">
        <f t="shared" si="110"/>
        <v>1</v>
      </c>
      <c r="DA33" s="221">
        <f t="shared" si="110"/>
        <v>1</v>
      </c>
      <c r="DB33" s="221">
        <f t="shared" si="110"/>
        <v>1</v>
      </c>
      <c r="DC33" s="221">
        <f t="shared" si="110"/>
        <v>1</v>
      </c>
      <c r="DD33" s="221">
        <f t="shared" si="110"/>
        <v>1</v>
      </c>
      <c r="DE33" s="221">
        <f t="shared" si="110"/>
        <v>1</v>
      </c>
      <c r="DF33" s="221">
        <f t="shared" si="110"/>
        <v>1</v>
      </c>
      <c r="DG33" s="221">
        <f t="shared" si="110"/>
        <v>1</v>
      </c>
      <c r="DH33" s="221">
        <f t="shared" si="110"/>
        <v>1</v>
      </c>
      <c r="DI33" s="221">
        <f t="shared" si="110"/>
        <v>1</v>
      </c>
      <c r="DJ33" s="221">
        <f t="shared" si="110"/>
        <v>1</v>
      </c>
      <c r="DK33" s="221">
        <f t="shared" si="110"/>
        <v>1</v>
      </c>
    </row>
    <row r="34" spans="1:115">
      <c r="A34" s="242"/>
      <c r="B34" s="243"/>
      <c r="C34" s="243"/>
      <c r="D34" s="244"/>
      <c r="E34" s="245"/>
      <c r="F34" s="246"/>
      <c r="G34" s="247"/>
      <c r="H34" s="246"/>
      <c r="I34" s="246"/>
      <c r="J34" s="247"/>
      <c r="K34" s="246"/>
      <c r="L34" s="246"/>
      <c r="M34" s="247"/>
      <c r="N34" s="246"/>
      <c r="O34" s="246"/>
      <c r="P34" s="247"/>
      <c r="Q34" s="246"/>
      <c r="R34" s="246"/>
      <c r="S34" s="247"/>
      <c r="T34" s="246"/>
      <c r="U34" s="246"/>
      <c r="V34" s="247"/>
      <c r="W34" s="246"/>
      <c r="X34" s="246"/>
      <c r="Y34" s="247"/>
      <c r="Z34" s="246"/>
      <c r="AA34" s="246"/>
      <c r="AB34" s="247"/>
      <c r="AC34" s="246"/>
      <c r="AD34" s="246"/>
      <c r="AE34" s="247"/>
      <c r="AF34" s="246"/>
      <c r="AG34" s="246"/>
      <c r="AH34" s="247"/>
      <c r="AI34" s="246"/>
      <c r="AJ34" s="246"/>
      <c r="AK34" s="247"/>
      <c r="AL34" s="246"/>
      <c r="AM34" s="246"/>
      <c r="AN34" s="247"/>
      <c r="AO34" s="244"/>
      <c r="AP34" s="244"/>
      <c r="AQ34" s="256">
        <f>IF(ISNA(HLOOKUP("o",$AY34:$CH$58,59-ROW(),0)),0,HLOOKUP("o",$AY34:$CH$58,59-ROW(),0))</f>
        <v>0</v>
      </c>
      <c r="AR34" s="256">
        <f t="shared" si="56"/>
        <v>0</v>
      </c>
      <c r="AS34" s="250">
        <f t="shared" si="57"/>
        <v>6</v>
      </c>
      <c r="AT34" s="251">
        <f t="shared" si="58"/>
        <v>0</v>
      </c>
      <c r="AW34" s="252">
        <f t="shared" si="59"/>
        <v>0</v>
      </c>
      <c r="AX34" s="251">
        <f t="shared" si="60"/>
        <v>-1</v>
      </c>
      <c r="AY34" s="221">
        <f t="shared" si="61"/>
        <v>0</v>
      </c>
      <c r="AZ34" s="221">
        <f t="shared" si="62"/>
        <v>0</v>
      </c>
      <c r="BA34" s="221">
        <f t="shared" si="63"/>
        <v>0</v>
      </c>
      <c r="BB34" s="221">
        <f t="shared" si="64"/>
        <v>0</v>
      </c>
      <c r="BC34" s="221">
        <f t="shared" si="65"/>
        <v>0</v>
      </c>
      <c r="BD34" s="221">
        <f t="shared" si="66"/>
        <v>0</v>
      </c>
      <c r="BE34" s="221">
        <f t="shared" si="67"/>
        <v>0</v>
      </c>
      <c r="BF34" s="221">
        <f t="shared" si="68"/>
        <v>0</v>
      </c>
      <c r="BG34" s="221">
        <f t="shared" si="69"/>
        <v>0</v>
      </c>
      <c r="BH34" s="221">
        <f t="shared" si="70"/>
        <v>0</v>
      </c>
      <c r="BI34" s="221">
        <f t="shared" si="71"/>
        <v>0</v>
      </c>
      <c r="BJ34" s="221">
        <f t="shared" si="72"/>
        <v>0</v>
      </c>
      <c r="BK34" s="221">
        <f t="shared" si="73"/>
        <v>0</v>
      </c>
      <c r="BL34" s="221">
        <f t="shared" si="74"/>
        <v>0</v>
      </c>
      <c r="BM34" s="221">
        <f t="shared" si="75"/>
        <v>0</v>
      </c>
      <c r="BN34" s="221">
        <f t="shared" si="76"/>
        <v>0</v>
      </c>
      <c r="BO34" s="221">
        <f t="shared" si="77"/>
        <v>0</v>
      </c>
      <c r="BP34" s="221">
        <f t="shared" si="78"/>
        <v>0</v>
      </c>
      <c r="BQ34" s="221">
        <f t="shared" si="79"/>
        <v>0</v>
      </c>
      <c r="BR34" s="221">
        <f t="shared" si="80"/>
        <v>0</v>
      </c>
      <c r="BS34" s="221">
        <f t="shared" si="81"/>
        <v>0</v>
      </c>
      <c r="BT34" s="221">
        <f t="shared" si="82"/>
        <v>0</v>
      </c>
      <c r="BU34" s="221">
        <f t="shared" si="83"/>
        <v>0</v>
      </c>
      <c r="BV34" s="221">
        <f t="shared" si="84"/>
        <v>0</v>
      </c>
      <c r="BW34" s="221">
        <f t="shared" si="85"/>
        <v>0</v>
      </c>
      <c r="BX34" s="221">
        <f t="shared" si="86"/>
        <v>0</v>
      </c>
      <c r="BY34" s="221">
        <f t="shared" si="87"/>
        <v>0</v>
      </c>
      <c r="BZ34" s="221">
        <f t="shared" si="88"/>
        <v>0</v>
      </c>
      <c r="CA34" s="221">
        <f t="shared" si="89"/>
        <v>0</v>
      </c>
      <c r="CB34" s="221">
        <f t="shared" si="90"/>
        <v>0</v>
      </c>
      <c r="CC34" s="221">
        <f t="shared" si="91"/>
        <v>0</v>
      </c>
      <c r="CD34" s="221">
        <f t="shared" si="92"/>
        <v>0</v>
      </c>
      <c r="CE34" s="221">
        <f t="shared" si="93"/>
        <v>0</v>
      </c>
      <c r="CF34" s="221">
        <f t="shared" si="94"/>
        <v>0</v>
      </c>
      <c r="CG34" s="221">
        <f t="shared" si="95"/>
        <v>0</v>
      </c>
      <c r="CH34" s="221">
        <f t="shared" si="96"/>
        <v>0</v>
      </c>
      <c r="CL34" s="221">
        <f t="shared" si="97"/>
        <v>0</v>
      </c>
      <c r="CM34" s="221">
        <f t="shared" si="98"/>
        <v>0</v>
      </c>
      <c r="CN34" s="221">
        <f t="shared" si="99"/>
        <v>0</v>
      </c>
      <c r="CO34" s="221">
        <f t="shared" si="100"/>
        <v>0</v>
      </c>
      <c r="CP34" s="221">
        <f t="shared" si="101"/>
        <v>0</v>
      </c>
      <c r="CQ34" s="221">
        <f t="shared" si="102"/>
        <v>0</v>
      </c>
      <c r="CR34" s="221">
        <f t="shared" si="103"/>
        <v>0</v>
      </c>
      <c r="CS34" s="221">
        <f t="shared" si="104"/>
        <v>0</v>
      </c>
      <c r="CT34" s="221">
        <f t="shared" si="105"/>
        <v>0</v>
      </c>
      <c r="CU34" s="221">
        <f t="shared" si="106"/>
        <v>0</v>
      </c>
      <c r="CV34" s="221">
        <f t="shared" si="107"/>
        <v>0</v>
      </c>
      <c r="CW34" s="221">
        <f t="shared" si="108"/>
        <v>0</v>
      </c>
      <c r="CY34" s="221">
        <f t="shared" si="109"/>
        <v>1</v>
      </c>
      <c r="CZ34" s="221">
        <f t="shared" si="110"/>
        <v>1</v>
      </c>
      <c r="DA34" s="221">
        <f t="shared" si="110"/>
        <v>1</v>
      </c>
      <c r="DB34" s="221">
        <f t="shared" si="110"/>
        <v>1</v>
      </c>
      <c r="DC34" s="221">
        <f t="shared" si="110"/>
        <v>1</v>
      </c>
      <c r="DD34" s="221">
        <f t="shared" si="110"/>
        <v>1</v>
      </c>
      <c r="DE34" s="221">
        <f t="shared" si="110"/>
        <v>1</v>
      </c>
      <c r="DF34" s="221">
        <f t="shared" si="110"/>
        <v>1</v>
      </c>
      <c r="DG34" s="221">
        <f t="shared" si="110"/>
        <v>1</v>
      </c>
      <c r="DH34" s="221">
        <f t="shared" si="110"/>
        <v>1</v>
      </c>
      <c r="DI34" s="221">
        <f t="shared" si="110"/>
        <v>1</v>
      </c>
      <c r="DJ34" s="221">
        <f t="shared" si="110"/>
        <v>1</v>
      </c>
      <c r="DK34" s="221">
        <f t="shared" si="110"/>
        <v>1</v>
      </c>
    </row>
    <row r="35" spans="1:115">
      <c r="A35" s="242"/>
      <c r="B35" s="243"/>
      <c r="C35" s="243"/>
      <c r="D35" s="244"/>
      <c r="E35" s="245"/>
      <c r="F35" s="246"/>
      <c r="G35" s="247"/>
      <c r="H35" s="246"/>
      <c r="I35" s="246"/>
      <c r="J35" s="247"/>
      <c r="K35" s="246"/>
      <c r="L35" s="246"/>
      <c r="M35" s="247"/>
      <c r="N35" s="246"/>
      <c r="O35" s="246"/>
      <c r="P35" s="247"/>
      <c r="Q35" s="246"/>
      <c r="R35" s="246"/>
      <c r="S35" s="247"/>
      <c r="T35" s="246"/>
      <c r="U35" s="246"/>
      <c r="V35" s="247"/>
      <c r="W35" s="246"/>
      <c r="X35" s="246"/>
      <c r="Y35" s="247"/>
      <c r="Z35" s="246"/>
      <c r="AA35" s="246"/>
      <c r="AB35" s="247"/>
      <c r="AC35" s="246"/>
      <c r="AD35" s="246"/>
      <c r="AE35" s="247"/>
      <c r="AF35" s="246"/>
      <c r="AG35" s="246"/>
      <c r="AH35" s="247"/>
      <c r="AI35" s="246"/>
      <c r="AJ35" s="246"/>
      <c r="AK35" s="247"/>
      <c r="AL35" s="246"/>
      <c r="AM35" s="246"/>
      <c r="AN35" s="247"/>
      <c r="AO35" s="244"/>
      <c r="AP35" s="244"/>
      <c r="AQ35" s="256">
        <f>IF(ISNA(HLOOKUP("o",$AY35:$CH$58,59-ROW(),0)),0,HLOOKUP("o",$AY35:$CH$58,59-ROW(),0))</f>
        <v>0</v>
      </c>
      <c r="AR35" s="256">
        <f t="shared" si="56"/>
        <v>0</v>
      </c>
      <c r="AS35" s="250">
        <f t="shared" si="57"/>
        <v>6</v>
      </c>
      <c r="AT35" s="251">
        <f t="shared" si="58"/>
        <v>0</v>
      </c>
      <c r="AW35" s="252">
        <f t="shared" si="59"/>
        <v>0</v>
      </c>
      <c r="AX35" s="251">
        <f t="shared" si="60"/>
        <v>-1</v>
      </c>
      <c r="AY35" s="221">
        <f t="shared" si="61"/>
        <v>0</v>
      </c>
      <c r="AZ35" s="221">
        <f t="shared" si="62"/>
        <v>0</v>
      </c>
      <c r="BA35" s="221">
        <f t="shared" si="63"/>
        <v>0</v>
      </c>
      <c r="BB35" s="221">
        <f t="shared" si="64"/>
        <v>0</v>
      </c>
      <c r="BC35" s="221">
        <f t="shared" si="65"/>
        <v>0</v>
      </c>
      <c r="BD35" s="221">
        <f t="shared" si="66"/>
        <v>0</v>
      </c>
      <c r="BE35" s="221">
        <f t="shared" si="67"/>
        <v>0</v>
      </c>
      <c r="BF35" s="221">
        <f t="shared" si="68"/>
        <v>0</v>
      </c>
      <c r="BG35" s="221">
        <f t="shared" si="69"/>
        <v>0</v>
      </c>
      <c r="BH35" s="221">
        <f t="shared" si="70"/>
        <v>0</v>
      </c>
      <c r="BI35" s="221">
        <f t="shared" si="71"/>
        <v>0</v>
      </c>
      <c r="BJ35" s="221">
        <f t="shared" si="72"/>
        <v>0</v>
      </c>
      <c r="BK35" s="221">
        <f t="shared" si="73"/>
        <v>0</v>
      </c>
      <c r="BL35" s="221">
        <f t="shared" si="74"/>
        <v>0</v>
      </c>
      <c r="BM35" s="221">
        <f t="shared" si="75"/>
        <v>0</v>
      </c>
      <c r="BN35" s="221">
        <f t="shared" si="76"/>
        <v>0</v>
      </c>
      <c r="BO35" s="221">
        <f t="shared" si="77"/>
        <v>0</v>
      </c>
      <c r="BP35" s="221">
        <f t="shared" si="78"/>
        <v>0</v>
      </c>
      <c r="BQ35" s="221">
        <f t="shared" si="79"/>
        <v>0</v>
      </c>
      <c r="BR35" s="221">
        <f t="shared" si="80"/>
        <v>0</v>
      </c>
      <c r="BS35" s="221">
        <f t="shared" si="81"/>
        <v>0</v>
      </c>
      <c r="BT35" s="221">
        <f t="shared" si="82"/>
        <v>0</v>
      </c>
      <c r="BU35" s="221">
        <f t="shared" si="83"/>
        <v>0</v>
      </c>
      <c r="BV35" s="221">
        <f t="shared" si="84"/>
        <v>0</v>
      </c>
      <c r="BW35" s="221">
        <f t="shared" si="85"/>
        <v>0</v>
      </c>
      <c r="BX35" s="221">
        <f t="shared" si="86"/>
        <v>0</v>
      </c>
      <c r="BY35" s="221">
        <f t="shared" si="87"/>
        <v>0</v>
      </c>
      <c r="BZ35" s="221">
        <f t="shared" si="88"/>
        <v>0</v>
      </c>
      <c r="CA35" s="221">
        <f t="shared" si="89"/>
        <v>0</v>
      </c>
      <c r="CB35" s="221">
        <f t="shared" si="90"/>
        <v>0</v>
      </c>
      <c r="CC35" s="221">
        <f t="shared" si="91"/>
        <v>0</v>
      </c>
      <c r="CD35" s="221">
        <f t="shared" si="92"/>
        <v>0</v>
      </c>
      <c r="CE35" s="221">
        <f t="shared" si="93"/>
        <v>0</v>
      </c>
      <c r="CF35" s="221">
        <f t="shared" si="94"/>
        <v>0</v>
      </c>
      <c r="CG35" s="221">
        <f t="shared" si="95"/>
        <v>0</v>
      </c>
      <c r="CH35" s="221">
        <f t="shared" si="96"/>
        <v>0</v>
      </c>
      <c r="CL35" s="221">
        <f t="shared" si="97"/>
        <v>0</v>
      </c>
      <c r="CM35" s="221">
        <f t="shared" si="98"/>
        <v>0</v>
      </c>
      <c r="CN35" s="221">
        <f t="shared" si="99"/>
        <v>0</v>
      </c>
      <c r="CO35" s="221">
        <f t="shared" si="100"/>
        <v>0</v>
      </c>
      <c r="CP35" s="221">
        <f t="shared" si="101"/>
        <v>0</v>
      </c>
      <c r="CQ35" s="221">
        <f t="shared" si="102"/>
        <v>0</v>
      </c>
      <c r="CR35" s="221">
        <f t="shared" si="103"/>
        <v>0</v>
      </c>
      <c r="CS35" s="221">
        <f t="shared" si="104"/>
        <v>0</v>
      </c>
      <c r="CT35" s="221">
        <f t="shared" si="105"/>
        <v>0</v>
      </c>
      <c r="CU35" s="221">
        <f t="shared" si="106"/>
        <v>0</v>
      </c>
      <c r="CV35" s="221">
        <f t="shared" si="107"/>
        <v>0</v>
      </c>
      <c r="CW35" s="221">
        <f t="shared" si="108"/>
        <v>0</v>
      </c>
      <c r="CY35" s="221">
        <f t="shared" si="109"/>
        <v>1</v>
      </c>
      <c r="CZ35" s="221">
        <f t="shared" si="110"/>
        <v>1</v>
      </c>
      <c r="DA35" s="221">
        <f t="shared" si="110"/>
        <v>1</v>
      </c>
      <c r="DB35" s="221">
        <f t="shared" si="110"/>
        <v>1</v>
      </c>
      <c r="DC35" s="221">
        <f t="shared" si="110"/>
        <v>1</v>
      </c>
      <c r="DD35" s="221">
        <f t="shared" si="110"/>
        <v>1</v>
      </c>
      <c r="DE35" s="221">
        <f t="shared" si="110"/>
        <v>1</v>
      </c>
      <c r="DF35" s="221">
        <f t="shared" si="110"/>
        <v>1</v>
      </c>
      <c r="DG35" s="221">
        <f t="shared" si="110"/>
        <v>1</v>
      </c>
      <c r="DH35" s="221">
        <f t="shared" si="110"/>
        <v>1</v>
      </c>
      <c r="DI35" s="221">
        <f t="shared" si="110"/>
        <v>1</v>
      </c>
      <c r="DJ35" s="221">
        <f t="shared" si="110"/>
        <v>1</v>
      </c>
      <c r="DK35" s="221">
        <f t="shared" si="110"/>
        <v>1</v>
      </c>
    </row>
    <row r="36" spans="1:115">
      <c r="A36" s="242"/>
      <c r="B36" s="243"/>
      <c r="C36" s="243"/>
      <c r="D36" s="244"/>
      <c r="E36" s="245"/>
      <c r="F36" s="246"/>
      <c r="G36" s="247"/>
      <c r="H36" s="246"/>
      <c r="I36" s="246"/>
      <c r="J36" s="247"/>
      <c r="K36" s="246"/>
      <c r="L36" s="246"/>
      <c r="M36" s="247"/>
      <c r="N36" s="246"/>
      <c r="O36" s="246"/>
      <c r="P36" s="247"/>
      <c r="Q36" s="246"/>
      <c r="R36" s="246"/>
      <c r="S36" s="247"/>
      <c r="T36" s="246"/>
      <c r="U36" s="246"/>
      <c r="V36" s="247"/>
      <c r="W36" s="246"/>
      <c r="X36" s="246"/>
      <c r="Y36" s="247"/>
      <c r="Z36" s="246"/>
      <c r="AA36" s="246"/>
      <c r="AB36" s="247"/>
      <c r="AC36" s="246"/>
      <c r="AD36" s="246"/>
      <c r="AE36" s="247"/>
      <c r="AF36" s="246"/>
      <c r="AG36" s="246"/>
      <c r="AH36" s="247"/>
      <c r="AI36" s="246"/>
      <c r="AJ36" s="246"/>
      <c r="AK36" s="247"/>
      <c r="AL36" s="246"/>
      <c r="AM36" s="246"/>
      <c r="AN36" s="247"/>
      <c r="AO36" s="244"/>
      <c r="AP36" s="244"/>
      <c r="AQ36" s="256">
        <f>IF(ISNA(HLOOKUP("o",$AY36:$CH$58,59-ROW(),0)),0,HLOOKUP("o",$AY36:$CH$58,59-ROW(),0))</f>
        <v>0</v>
      </c>
      <c r="AR36" s="256">
        <f t="shared" si="56"/>
        <v>0</v>
      </c>
      <c r="AS36" s="250">
        <f t="shared" si="57"/>
        <v>6</v>
      </c>
      <c r="AT36" s="251">
        <f t="shared" si="58"/>
        <v>0</v>
      </c>
      <c r="AW36" s="252">
        <f t="shared" si="59"/>
        <v>0</v>
      </c>
      <c r="AX36" s="251">
        <f t="shared" si="60"/>
        <v>-1</v>
      </c>
      <c r="AY36" s="221">
        <f t="shared" si="61"/>
        <v>0</v>
      </c>
      <c r="AZ36" s="221">
        <f t="shared" si="62"/>
        <v>0</v>
      </c>
      <c r="BA36" s="221">
        <f t="shared" si="63"/>
        <v>0</v>
      </c>
      <c r="BB36" s="221">
        <f t="shared" si="64"/>
        <v>0</v>
      </c>
      <c r="BC36" s="221">
        <f t="shared" si="65"/>
        <v>0</v>
      </c>
      <c r="BD36" s="221">
        <f t="shared" si="66"/>
        <v>0</v>
      </c>
      <c r="BE36" s="221">
        <f t="shared" si="67"/>
        <v>0</v>
      </c>
      <c r="BF36" s="221">
        <f t="shared" si="68"/>
        <v>0</v>
      </c>
      <c r="BG36" s="221">
        <f t="shared" si="69"/>
        <v>0</v>
      </c>
      <c r="BH36" s="221">
        <f t="shared" si="70"/>
        <v>0</v>
      </c>
      <c r="BI36" s="221">
        <f t="shared" si="71"/>
        <v>0</v>
      </c>
      <c r="BJ36" s="221">
        <f t="shared" si="72"/>
        <v>0</v>
      </c>
      <c r="BK36" s="221">
        <f t="shared" si="73"/>
        <v>0</v>
      </c>
      <c r="BL36" s="221">
        <f t="shared" si="74"/>
        <v>0</v>
      </c>
      <c r="BM36" s="221">
        <f t="shared" si="75"/>
        <v>0</v>
      </c>
      <c r="BN36" s="221">
        <f t="shared" si="76"/>
        <v>0</v>
      </c>
      <c r="BO36" s="221">
        <f t="shared" si="77"/>
        <v>0</v>
      </c>
      <c r="BP36" s="221">
        <f t="shared" si="78"/>
        <v>0</v>
      </c>
      <c r="BQ36" s="221">
        <f t="shared" si="79"/>
        <v>0</v>
      </c>
      <c r="BR36" s="221">
        <f t="shared" si="80"/>
        <v>0</v>
      </c>
      <c r="BS36" s="221">
        <f t="shared" si="81"/>
        <v>0</v>
      </c>
      <c r="BT36" s="221">
        <f t="shared" si="82"/>
        <v>0</v>
      </c>
      <c r="BU36" s="221">
        <f t="shared" si="83"/>
        <v>0</v>
      </c>
      <c r="BV36" s="221">
        <f t="shared" si="84"/>
        <v>0</v>
      </c>
      <c r="BW36" s="221">
        <f t="shared" si="85"/>
        <v>0</v>
      </c>
      <c r="BX36" s="221">
        <f t="shared" si="86"/>
        <v>0</v>
      </c>
      <c r="BY36" s="221">
        <f t="shared" si="87"/>
        <v>0</v>
      </c>
      <c r="BZ36" s="221">
        <f t="shared" si="88"/>
        <v>0</v>
      </c>
      <c r="CA36" s="221">
        <f t="shared" si="89"/>
        <v>0</v>
      </c>
      <c r="CB36" s="221">
        <f t="shared" si="90"/>
        <v>0</v>
      </c>
      <c r="CC36" s="221">
        <f t="shared" si="91"/>
        <v>0</v>
      </c>
      <c r="CD36" s="221">
        <f t="shared" si="92"/>
        <v>0</v>
      </c>
      <c r="CE36" s="221">
        <f t="shared" si="93"/>
        <v>0</v>
      </c>
      <c r="CF36" s="221">
        <f t="shared" si="94"/>
        <v>0</v>
      </c>
      <c r="CG36" s="221">
        <f t="shared" si="95"/>
        <v>0</v>
      </c>
      <c r="CH36" s="221">
        <f t="shared" si="96"/>
        <v>0</v>
      </c>
      <c r="CL36" s="221">
        <f t="shared" si="97"/>
        <v>0</v>
      </c>
      <c r="CM36" s="221">
        <f t="shared" si="98"/>
        <v>0</v>
      </c>
      <c r="CN36" s="221">
        <f t="shared" si="99"/>
        <v>0</v>
      </c>
      <c r="CO36" s="221">
        <f t="shared" si="100"/>
        <v>0</v>
      </c>
      <c r="CP36" s="221">
        <f t="shared" si="101"/>
        <v>0</v>
      </c>
      <c r="CQ36" s="221">
        <f t="shared" si="102"/>
        <v>0</v>
      </c>
      <c r="CR36" s="221">
        <f t="shared" si="103"/>
        <v>0</v>
      </c>
      <c r="CS36" s="221">
        <f t="shared" si="104"/>
        <v>0</v>
      </c>
      <c r="CT36" s="221">
        <f t="shared" si="105"/>
        <v>0</v>
      </c>
      <c r="CU36" s="221">
        <f t="shared" si="106"/>
        <v>0</v>
      </c>
      <c r="CV36" s="221">
        <f t="shared" si="107"/>
        <v>0</v>
      </c>
      <c r="CW36" s="221">
        <f t="shared" si="108"/>
        <v>0</v>
      </c>
      <c r="CY36" s="221">
        <f t="shared" si="109"/>
        <v>1</v>
      </c>
      <c r="CZ36" s="221">
        <f t="shared" si="110"/>
        <v>1</v>
      </c>
      <c r="DA36" s="221">
        <f t="shared" si="110"/>
        <v>1</v>
      </c>
      <c r="DB36" s="221">
        <f t="shared" si="110"/>
        <v>1</v>
      </c>
      <c r="DC36" s="221">
        <f t="shared" si="110"/>
        <v>1</v>
      </c>
      <c r="DD36" s="221">
        <f t="shared" si="110"/>
        <v>1</v>
      </c>
      <c r="DE36" s="221">
        <f t="shared" si="110"/>
        <v>1</v>
      </c>
      <c r="DF36" s="221">
        <f t="shared" si="110"/>
        <v>1</v>
      </c>
      <c r="DG36" s="221">
        <f t="shared" si="110"/>
        <v>1</v>
      </c>
      <c r="DH36" s="221">
        <f t="shared" si="110"/>
        <v>1</v>
      </c>
      <c r="DI36" s="221">
        <f t="shared" si="110"/>
        <v>1</v>
      </c>
      <c r="DJ36" s="221">
        <f t="shared" si="110"/>
        <v>1</v>
      </c>
      <c r="DK36" s="221">
        <f t="shared" si="110"/>
        <v>1</v>
      </c>
    </row>
    <row r="37" spans="1:115">
      <c r="A37" s="242"/>
      <c r="B37" s="243"/>
      <c r="C37" s="243"/>
      <c r="D37" s="244"/>
      <c r="E37" s="245"/>
      <c r="F37" s="246"/>
      <c r="G37" s="247"/>
      <c r="H37" s="246"/>
      <c r="I37" s="246"/>
      <c r="J37" s="247"/>
      <c r="K37" s="246"/>
      <c r="L37" s="246"/>
      <c r="M37" s="247"/>
      <c r="N37" s="246"/>
      <c r="O37" s="246"/>
      <c r="P37" s="247"/>
      <c r="Q37" s="246"/>
      <c r="R37" s="246"/>
      <c r="S37" s="247"/>
      <c r="T37" s="246"/>
      <c r="U37" s="246"/>
      <c r="V37" s="247"/>
      <c r="W37" s="246"/>
      <c r="X37" s="246"/>
      <c r="Y37" s="247"/>
      <c r="Z37" s="246"/>
      <c r="AA37" s="246"/>
      <c r="AB37" s="247"/>
      <c r="AC37" s="246"/>
      <c r="AD37" s="246"/>
      <c r="AE37" s="247"/>
      <c r="AF37" s="246"/>
      <c r="AG37" s="246"/>
      <c r="AH37" s="247"/>
      <c r="AI37" s="246"/>
      <c r="AJ37" s="246"/>
      <c r="AK37" s="247"/>
      <c r="AL37" s="246"/>
      <c r="AM37" s="246"/>
      <c r="AN37" s="247"/>
      <c r="AO37" s="244"/>
      <c r="AP37" s="244"/>
      <c r="AQ37" s="256">
        <f>IF(ISNA(HLOOKUP("o",$AY37:$CH$58,59-ROW(),0)),0,HLOOKUP("o",$AY37:$CH$58,59-ROW(),0))</f>
        <v>0</v>
      </c>
      <c r="AR37" s="256">
        <f t="shared" si="56"/>
        <v>0</v>
      </c>
      <c r="AS37" s="250">
        <f t="shared" si="57"/>
        <v>6</v>
      </c>
      <c r="AT37" s="251">
        <f t="shared" si="58"/>
        <v>0</v>
      </c>
      <c r="AW37" s="252">
        <f t="shared" si="59"/>
        <v>0</v>
      </c>
      <c r="AX37" s="251">
        <f t="shared" si="60"/>
        <v>-1</v>
      </c>
      <c r="AY37" s="221">
        <f t="shared" si="61"/>
        <v>0</v>
      </c>
      <c r="AZ37" s="221">
        <f t="shared" si="62"/>
        <v>0</v>
      </c>
      <c r="BA37" s="221">
        <f t="shared" si="63"/>
        <v>0</v>
      </c>
      <c r="BB37" s="221">
        <f t="shared" si="64"/>
        <v>0</v>
      </c>
      <c r="BC37" s="221">
        <f t="shared" si="65"/>
        <v>0</v>
      </c>
      <c r="BD37" s="221">
        <f t="shared" si="66"/>
        <v>0</v>
      </c>
      <c r="BE37" s="221">
        <f t="shared" si="67"/>
        <v>0</v>
      </c>
      <c r="BF37" s="221">
        <f t="shared" si="68"/>
        <v>0</v>
      </c>
      <c r="BG37" s="221">
        <f t="shared" si="69"/>
        <v>0</v>
      </c>
      <c r="BH37" s="221">
        <f t="shared" si="70"/>
        <v>0</v>
      </c>
      <c r="BI37" s="221">
        <f t="shared" si="71"/>
        <v>0</v>
      </c>
      <c r="BJ37" s="221">
        <f t="shared" si="72"/>
        <v>0</v>
      </c>
      <c r="BK37" s="221">
        <f t="shared" si="73"/>
        <v>0</v>
      </c>
      <c r="BL37" s="221">
        <f t="shared" si="74"/>
        <v>0</v>
      </c>
      <c r="BM37" s="221">
        <f t="shared" si="75"/>
        <v>0</v>
      </c>
      <c r="BN37" s="221">
        <f t="shared" si="76"/>
        <v>0</v>
      </c>
      <c r="BO37" s="221">
        <f t="shared" si="77"/>
        <v>0</v>
      </c>
      <c r="BP37" s="221">
        <f t="shared" si="78"/>
        <v>0</v>
      </c>
      <c r="BQ37" s="221">
        <f t="shared" si="79"/>
        <v>0</v>
      </c>
      <c r="BR37" s="221">
        <f t="shared" si="80"/>
        <v>0</v>
      </c>
      <c r="BS37" s="221">
        <f t="shared" si="81"/>
        <v>0</v>
      </c>
      <c r="BT37" s="221">
        <f t="shared" si="82"/>
        <v>0</v>
      </c>
      <c r="BU37" s="221">
        <f t="shared" si="83"/>
        <v>0</v>
      </c>
      <c r="BV37" s="221">
        <f t="shared" si="84"/>
        <v>0</v>
      </c>
      <c r="BW37" s="221">
        <f t="shared" si="85"/>
        <v>0</v>
      </c>
      <c r="BX37" s="221">
        <f t="shared" si="86"/>
        <v>0</v>
      </c>
      <c r="BY37" s="221">
        <f t="shared" si="87"/>
        <v>0</v>
      </c>
      <c r="BZ37" s="221">
        <f t="shared" si="88"/>
        <v>0</v>
      </c>
      <c r="CA37" s="221">
        <f t="shared" si="89"/>
        <v>0</v>
      </c>
      <c r="CB37" s="221">
        <f t="shared" si="90"/>
        <v>0</v>
      </c>
      <c r="CC37" s="221">
        <f t="shared" si="91"/>
        <v>0</v>
      </c>
      <c r="CD37" s="221">
        <f t="shared" si="92"/>
        <v>0</v>
      </c>
      <c r="CE37" s="221">
        <f t="shared" si="93"/>
        <v>0</v>
      </c>
      <c r="CF37" s="221">
        <f t="shared" si="94"/>
        <v>0</v>
      </c>
      <c r="CG37" s="221">
        <f t="shared" si="95"/>
        <v>0</v>
      </c>
      <c r="CH37" s="221">
        <f t="shared" si="96"/>
        <v>0</v>
      </c>
      <c r="CL37" s="221">
        <f t="shared" si="97"/>
        <v>0</v>
      </c>
      <c r="CM37" s="221">
        <f t="shared" si="98"/>
        <v>0</v>
      </c>
      <c r="CN37" s="221">
        <f t="shared" si="99"/>
        <v>0</v>
      </c>
      <c r="CO37" s="221">
        <f t="shared" si="100"/>
        <v>0</v>
      </c>
      <c r="CP37" s="221">
        <f t="shared" si="101"/>
        <v>0</v>
      </c>
      <c r="CQ37" s="221">
        <f t="shared" si="102"/>
        <v>0</v>
      </c>
      <c r="CR37" s="221">
        <f t="shared" si="103"/>
        <v>0</v>
      </c>
      <c r="CS37" s="221">
        <f t="shared" si="104"/>
        <v>0</v>
      </c>
      <c r="CT37" s="221">
        <f t="shared" si="105"/>
        <v>0</v>
      </c>
      <c r="CU37" s="221">
        <f t="shared" si="106"/>
        <v>0</v>
      </c>
      <c r="CV37" s="221">
        <f t="shared" si="107"/>
        <v>0</v>
      </c>
      <c r="CW37" s="221">
        <f t="shared" si="108"/>
        <v>0</v>
      </c>
      <c r="CY37" s="221">
        <f t="shared" si="109"/>
        <v>1</v>
      </c>
      <c r="CZ37" s="221">
        <f t="shared" si="110"/>
        <v>1</v>
      </c>
      <c r="DA37" s="221">
        <f t="shared" si="110"/>
        <v>1</v>
      </c>
      <c r="DB37" s="221">
        <f t="shared" si="110"/>
        <v>1</v>
      </c>
      <c r="DC37" s="221">
        <f t="shared" si="110"/>
        <v>1</v>
      </c>
      <c r="DD37" s="221">
        <f t="shared" si="110"/>
        <v>1</v>
      </c>
      <c r="DE37" s="221">
        <f t="shared" si="110"/>
        <v>1</v>
      </c>
      <c r="DF37" s="221">
        <f t="shared" si="110"/>
        <v>1</v>
      </c>
      <c r="DG37" s="221">
        <f t="shared" si="110"/>
        <v>1</v>
      </c>
      <c r="DH37" s="221">
        <f t="shared" si="110"/>
        <v>1</v>
      </c>
      <c r="DI37" s="221">
        <f t="shared" si="110"/>
        <v>1</v>
      </c>
      <c r="DJ37" s="221">
        <f t="shared" si="110"/>
        <v>1</v>
      </c>
      <c r="DK37" s="221">
        <f t="shared" si="110"/>
        <v>1</v>
      </c>
    </row>
    <row r="38" spans="1:115">
      <c r="A38" s="242"/>
      <c r="B38" s="243"/>
      <c r="C38" s="243"/>
      <c r="D38" s="244"/>
      <c r="E38" s="245"/>
      <c r="F38" s="246"/>
      <c r="G38" s="247"/>
      <c r="H38" s="246"/>
      <c r="I38" s="246"/>
      <c r="J38" s="247"/>
      <c r="K38" s="246"/>
      <c r="L38" s="246"/>
      <c r="M38" s="247"/>
      <c r="N38" s="246"/>
      <c r="O38" s="246"/>
      <c r="P38" s="247"/>
      <c r="Q38" s="246"/>
      <c r="R38" s="246"/>
      <c r="S38" s="247"/>
      <c r="T38" s="246"/>
      <c r="U38" s="246"/>
      <c r="V38" s="247"/>
      <c r="W38" s="246"/>
      <c r="X38" s="246"/>
      <c r="Y38" s="247"/>
      <c r="Z38" s="246"/>
      <c r="AA38" s="246"/>
      <c r="AB38" s="247"/>
      <c r="AC38" s="246"/>
      <c r="AD38" s="246"/>
      <c r="AE38" s="247"/>
      <c r="AF38" s="246"/>
      <c r="AG38" s="246"/>
      <c r="AH38" s="247"/>
      <c r="AI38" s="246"/>
      <c r="AJ38" s="246"/>
      <c r="AK38" s="247"/>
      <c r="AL38" s="246"/>
      <c r="AM38" s="246"/>
      <c r="AN38" s="247"/>
      <c r="AO38" s="244"/>
      <c r="AP38" s="244"/>
      <c r="AQ38" s="256">
        <f>IF(ISNA(HLOOKUP("o",$AY38:$CH$58,59-ROW(),0)),0,HLOOKUP("o",$AY38:$CH$58,59-ROW(),0))</f>
        <v>0</v>
      </c>
      <c r="AR38" s="256">
        <f t="shared" si="56"/>
        <v>0</v>
      </c>
      <c r="AS38" s="250">
        <f t="shared" si="57"/>
        <v>6</v>
      </c>
      <c r="AT38" s="251">
        <f t="shared" si="58"/>
        <v>0</v>
      </c>
      <c r="AW38" s="252">
        <f t="shared" si="59"/>
        <v>0</v>
      </c>
      <c r="AX38" s="251">
        <f t="shared" si="60"/>
        <v>-1</v>
      </c>
      <c r="AY38" s="221">
        <f t="shared" si="61"/>
        <v>0</v>
      </c>
      <c r="AZ38" s="221">
        <f t="shared" si="62"/>
        <v>0</v>
      </c>
      <c r="BA38" s="221">
        <f t="shared" si="63"/>
        <v>0</v>
      </c>
      <c r="BB38" s="221">
        <f t="shared" si="64"/>
        <v>0</v>
      </c>
      <c r="BC38" s="221">
        <f t="shared" si="65"/>
        <v>0</v>
      </c>
      <c r="BD38" s="221">
        <f t="shared" si="66"/>
        <v>0</v>
      </c>
      <c r="BE38" s="221">
        <f t="shared" si="67"/>
        <v>0</v>
      </c>
      <c r="BF38" s="221">
        <f t="shared" si="68"/>
        <v>0</v>
      </c>
      <c r="BG38" s="221">
        <f t="shared" si="69"/>
        <v>0</v>
      </c>
      <c r="BH38" s="221">
        <f t="shared" si="70"/>
        <v>0</v>
      </c>
      <c r="BI38" s="221">
        <f t="shared" si="71"/>
        <v>0</v>
      </c>
      <c r="BJ38" s="221">
        <f t="shared" si="72"/>
        <v>0</v>
      </c>
      <c r="BK38" s="221">
        <f t="shared" si="73"/>
        <v>0</v>
      </c>
      <c r="BL38" s="221">
        <f t="shared" si="74"/>
        <v>0</v>
      </c>
      <c r="BM38" s="221">
        <f t="shared" si="75"/>
        <v>0</v>
      </c>
      <c r="BN38" s="221">
        <f t="shared" si="76"/>
        <v>0</v>
      </c>
      <c r="BO38" s="221">
        <f t="shared" si="77"/>
        <v>0</v>
      </c>
      <c r="BP38" s="221">
        <f t="shared" si="78"/>
        <v>0</v>
      </c>
      <c r="BQ38" s="221">
        <f t="shared" si="79"/>
        <v>0</v>
      </c>
      <c r="BR38" s="221">
        <f t="shared" si="80"/>
        <v>0</v>
      </c>
      <c r="BS38" s="221">
        <f t="shared" si="81"/>
        <v>0</v>
      </c>
      <c r="BT38" s="221">
        <f t="shared" si="82"/>
        <v>0</v>
      </c>
      <c r="BU38" s="221">
        <f t="shared" si="83"/>
        <v>0</v>
      </c>
      <c r="BV38" s="221">
        <f t="shared" si="84"/>
        <v>0</v>
      </c>
      <c r="BW38" s="221">
        <f t="shared" si="85"/>
        <v>0</v>
      </c>
      <c r="BX38" s="221">
        <f t="shared" si="86"/>
        <v>0</v>
      </c>
      <c r="BY38" s="221">
        <f t="shared" si="87"/>
        <v>0</v>
      </c>
      <c r="BZ38" s="221">
        <f t="shared" si="88"/>
        <v>0</v>
      </c>
      <c r="CA38" s="221">
        <f t="shared" si="89"/>
        <v>0</v>
      </c>
      <c r="CB38" s="221">
        <f t="shared" si="90"/>
        <v>0</v>
      </c>
      <c r="CC38" s="221">
        <f t="shared" si="91"/>
        <v>0</v>
      </c>
      <c r="CD38" s="221">
        <f t="shared" si="92"/>
        <v>0</v>
      </c>
      <c r="CE38" s="221">
        <f t="shared" si="93"/>
        <v>0</v>
      </c>
      <c r="CF38" s="221">
        <f t="shared" si="94"/>
        <v>0</v>
      </c>
      <c r="CG38" s="221">
        <f t="shared" si="95"/>
        <v>0</v>
      </c>
      <c r="CH38" s="221">
        <f t="shared" si="96"/>
        <v>0</v>
      </c>
      <c r="CL38" s="221">
        <f t="shared" si="97"/>
        <v>0</v>
      </c>
      <c r="CM38" s="221">
        <f t="shared" si="98"/>
        <v>0</v>
      </c>
      <c r="CN38" s="221">
        <f t="shared" si="99"/>
        <v>0</v>
      </c>
      <c r="CO38" s="221">
        <f t="shared" si="100"/>
        <v>0</v>
      </c>
      <c r="CP38" s="221">
        <f t="shared" si="101"/>
        <v>0</v>
      </c>
      <c r="CQ38" s="221">
        <f t="shared" si="102"/>
        <v>0</v>
      </c>
      <c r="CR38" s="221">
        <f t="shared" si="103"/>
        <v>0</v>
      </c>
      <c r="CS38" s="221">
        <f t="shared" si="104"/>
        <v>0</v>
      </c>
      <c r="CT38" s="221">
        <f t="shared" si="105"/>
        <v>0</v>
      </c>
      <c r="CU38" s="221">
        <f t="shared" si="106"/>
        <v>0</v>
      </c>
      <c r="CV38" s="221">
        <f t="shared" si="107"/>
        <v>0</v>
      </c>
      <c r="CW38" s="221">
        <f t="shared" si="108"/>
        <v>0</v>
      </c>
      <c r="CY38" s="221">
        <f t="shared" si="109"/>
        <v>1</v>
      </c>
      <c r="CZ38" s="221">
        <f t="shared" si="110"/>
        <v>1</v>
      </c>
      <c r="DA38" s="221">
        <f t="shared" si="110"/>
        <v>1</v>
      </c>
      <c r="DB38" s="221">
        <f t="shared" si="110"/>
        <v>1</v>
      </c>
      <c r="DC38" s="221">
        <f t="shared" si="110"/>
        <v>1</v>
      </c>
      <c r="DD38" s="221">
        <f t="shared" si="110"/>
        <v>1</v>
      </c>
      <c r="DE38" s="221">
        <f t="shared" si="110"/>
        <v>1</v>
      </c>
      <c r="DF38" s="221">
        <f t="shared" si="110"/>
        <v>1</v>
      </c>
      <c r="DG38" s="221">
        <f t="shared" si="110"/>
        <v>1</v>
      </c>
      <c r="DH38" s="221">
        <f t="shared" si="110"/>
        <v>1</v>
      </c>
      <c r="DI38" s="221">
        <f t="shared" si="110"/>
        <v>1</v>
      </c>
      <c r="DJ38" s="221">
        <f t="shared" si="110"/>
        <v>1</v>
      </c>
      <c r="DK38" s="221">
        <f t="shared" si="110"/>
        <v>1</v>
      </c>
    </row>
    <row r="39" spans="1:115">
      <c r="A39" s="242"/>
      <c r="B39" s="243"/>
      <c r="C39" s="243"/>
      <c r="D39" s="244"/>
      <c r="E39" s="245"/>
      <c r="F39" s="246"/>
      <c r="G39" s="247"/>
      <c r="H39" s="246"/>
      <c r="I39" s="246"/>
      <c r="J39" s="247"/>
      <c r="K39" s="246"/>
      <c r="L39" s="246"/>
      <c r="M39" s="247"/>
      <c r="N39" s="246"/>
      <c r="O39" s="246"/>
      <c r="P39" s="247"/>
      <c r="Q39" s="246"/>
      <c r="R39" s="246"/>
      <c r="S39" s="247"/>
      <c r="T39" s="246"/>
      <c r="U39" s="246"/>
      <c r="V39" s="247"/>
      <c r="W39" s="246"/>
      <c r="X39" s="246"/>
      <c r="Y39" s="247"/>
      <c r="Z39" s="246"/>
      <c r="AA39" s="246"/>
      <c r="AB39" s="247"/>
      <c r="AC39" s="246"/>
      <c r="AD39" s="246"/>
      <c r="AE39" s="247"/>
      <c r="AF39" s="246"/>
      <c r="AG39" s="246"/>
      <c r="AH39" s="247"/>
      <c r="AI39" s="246"/>
      <c r="AJ39" s="246"/>
      <c r="AK39" s="247"/>
      <c r="AL39" s="246"/>
      <c r="AM39" s="246"/>
      <c r="AN39" s="247"/>
      <c r="AO39" s="244"/>
      <c r="AP39" s="244"/>
      <c r="AQ39" s="256">
        <f>IF(ISNA(HLOOKUP("o",$AY39:$CH$58,59-ROW(),0)),0,HLOOKUP("o",$AY39:$CH$58,59-ROW(),0))</f>
        <v>0</v>
      </c>
      <c r="AR39" s="256">
        <f t="shared" si="56"/>
        <v>0</v>
      </c>
      <c r="AS39" s="250">
        <f t="shared" si="57"/>
        <v>6</v>
      </c>
      <c r="AT39" s="251">
        <f t="shared" si="58"/>
        <v>0</v>
      </c>
      <c r="AW39" s="252">
        <f t="shared" si="59"/>
        <v>0</v>
      </c>
      <c r="AX39" s="251">
        <f t="shared" si="60"/>
        <v>-1</v>
      </c>
      <c r="AY39" s="221">
        <f t="shared" si="61"/>
        <v>0</v>
      </c>
      <c r="AZ39" s="221">
        <f t="shared" si="62"/>
        <v>0</v>
      </c>
      <c r="BA39" s="221">
        <f t="shared" si="63"/>
        <v>0</v>
      </c>
      <c r="BB39" s="221">
        <f t="shared" si="64"/>
        <v>0</v>
      </c>
      <c r="BC39" s="221">
        <f t="shared" si="65"/>
        <v>0</v>
      </c>
      <c r="BD39" s="221">
        <f t="shared" si="66"/>
        <v>0</v>
      </c>
      <c r="BE39" s="221">
        <f t="shared" si="67"/>
        <v>0</v>
      </c>
      <c r="BF39" s="221">
        <f t="shared" si="68"/>
        <v>0</v>
      </c>
      <c r="BG39" s="221">
        <f t="shared" si="69"/>
        <v>0</v>
      </c>
      <c r="BH39" s="221">
        <f t="shared" si="70"/>
        <v>0</v>
      </c>
      <c r="BI39" s="221">
        <f t="shared" si="71"/>
        <v>0</v>
      </c>
      <c r="BJ39" s="221">
        <f t="shared" si="72"/>
        <v>0</v>
      </c>
      <c r="BK39" s="221">
        <f t="shared" si="73"/>
        <v>0</v>
      </c>
      <c r="BL39" s="221">
        <f t="shared" si="74"/>
        <v>0</v>
      </c>
      <c r="BM39" s="221">
        <f t="shared" si="75"/>
        <v>0</v>
      </c>
      <c r="BN39" s="221">
        <f t="shared" si="76"/>
        <v>0</v>
      </c>
      <c r="BO39" s="221">
        <f t="shared" si="77"/>
        <v>0</v>
      </c>
      <c r="BP39" s="221">
        <f t="shared" si="78"/>
        <v>0</v>
      </c>
      <c r="BQ39" s="221">
        <f t="shared" si="79"/>
        <v>0</v>
      </c>
      <c r="BR39" s="221">
        <f t="shared" si="80"/>
        <v>0</v>
      </c>
      <c r="BS39" s="221">
        <f t="shared" si="81"/>
        <v>0</v>
      </c>
      <c r="BT39" s="221">
        <f t="shared" si="82"/>
        <v>0</v>
      </c>
      <c r="BU39" s="221">
        <f t="shared" si="83"/>
        <v>0</v>
      </c>
      <c r="BV39" s="221">
        <f t="shared" si="84"/>
        <v>0</v>
      </c>
      <c r="BW39" s="221">
        <f t="shared" si="85"/>
        <v>0</v>
      </c>
      <c r="BX39" s="221">
        <f t="shared" si="86"/>
        <v>0</v>
      </c>
      <c r="BY39" s="221">
        <f t="shared" si="87"/>
        <v>0</v>
      </c>
      <c r="BZ39" s="221">
        <f t="shared" si="88"/>
        <v>0</v>
      </c>
      <c r="CA39" s="221">
        <f t="shared" si="89"/>
        <v>0</v>
      </c>
      <c r="CB39" s="221">
        <f t="shared" si="90"/>
        <v>0</v>
      </c>
      <c r="CC39" s="221">
        <f t="shared" si="91"/>
        <v>0</v>
      </c>
      <c r="CD39" s="221">
        <f t="shared" si="92"/>
        <v>0</v>
      </c>
      <c r="CE39" s="221">
        <f t="shared" si="93"/>
        <v>0</v>
      </c>
      <c r="CF39" s="221">
        <f t="shared" si="94"/>
        <v>0</v>
      </c>
      <c r="CG39" s="221">
        <f t="shared" si="95"/>
        <v>0</v>
      </c>
      <c r="CH39" s="221">
        <f t="shared" si="96"/>
        <v>0</v>
      </c>
      <c r="CL39" s="221">
        <f t="shared" si="97"/>
        <v>0</v>
      </c>
      <c r="CM39" s="221">
        <f t="shared" si="98"/>
        <v>0</v>
      </c>
      <c r="CN39" s="221">
        <f t="shared" si="99"/>
        <v>0</v>
      </c>
      <c r="CO39" s="221">
        <f t="shared" si="100"/>
        <v>0</v>
      </c>
      <c r="CP39" s="221">
        <f t="shared" si="101"/>
        <v>0</v>
      </c>
      <c r="CQ39" s="221">
        <f t="shared" si="102"/>
        <v>0</v>
      </c>
      <c r="CR39" s="221">
        <f t="shared" si="103"/>
        <v>0</v>
      </c>
      <c r="CS39" s="221">
        <f t="shared" si="104"/>
        <v>0</v>
      </c>
      <c r="CT39" s="221">
        <f t="shared" si="105"/>
        <v>0</v>
      </c>
      <c r="CU39" s="221">
        <f t="shared" si="106"/>
        <v>0</v>
      </c>
      <c r="CV39" s="221">
        <f t="shared" si="107"/>
        <v>0</v>
      </c>
      <c r="CW39" s="221">
        <f t="shared" si="108"/>
        <v>0</v>
      </c>
      <c r="CY39" s="221">
        <f t="shared" si="109"/>
        <v>1</v>
      </c>
      <c r="CZ39" s="221">
        <f t="shared" si="110"/>
        <v>1</v>
      </c>
      <c r="DA39" s="221">
        <f t="shared" si="110"/>
        <v>1</v>
      </c>
      <c r="DB39" s="221">
        <f t="shared" si="110"/>
        <v>1</v>
      </c>
      <c r="DC39" s="221">
        <f t="shared" si="110"/>
        <v>1</v>
      </c>
      <c r="DD39" s="221">
        <f t="shared" si="110"/>
        <v>1</v>
      </c>
      <c r="DE39" s="221">
        <f t="shared" si="110"/>
        <v>1</v>
      </c>
      <c r="DF39" s="221">
        <f t="shared" si="110"/>
        <v>1</v>
      </c>
      <c r="DG39" s="221">
        <f t="shared" si="110"/>
        <v>1</v>
      </c>
      <c r="DH39" s="221">
        <f t="shared" si="110"/>
        <v>1</v>
      </c>
      <c r="DI39" s="221">
        <f t="shared" si="110"/>
        <v>1</v>
      </c>
      <c r="DJ39" s="221">
        <f t="shared" si="110"/>
        <v>1</v>
      </c>
      <c r="DK39" s="221">
        <f t="shared" si="110"/>
        <v>1</v>
      </c>
    </row>
    <row r="40" spans="1:115">
      <c r="A40" s="242"/>
      <c r="B40" s="243"/>
      <c r="C40" s="243"/>
      <c r="D40" s="244"/>
      <c r="E40" s="245"/>
      <c r="F40" s="246"/>
      <c r="G40" s="247"/>
      <c r="H40" s="246"/>
      <c r="I40" s="246"/>
      <c r="J40" s="247"/>
      <c r="K40" s="246"/>
      <c r="L40" s="246"/>
      <c r="M40" s="247"/>
      <c r="N40" s="246"/>
      <c r="O40" s="246"/>
      <c r="P40" s="247"/>
      <c r="Q40" s="246"/>
      <c r="R40" s="246"/>
      <c r="S40" s="247"/>
      <c r="T40" s="246"/>
      <c r="U40" s="246"/>
      <c r="V40" s="247"/>
      <c r="W40" s="246"/>
      <c r="X40" s="246"/>
      <c r="Y40" s="247"/>
      <c r="Z40" s="246"/>
      <c r="AA40" s="246"/>
      <c r="AB40" s="247"/>
      <c r="AC40" s="246"/>
      <c r="AD40" s="246"/>
      <c r="AE40" s="247"/>
      <c r="AF40" s="246"/>
      <c r="AG40" s="246"/>
      <c r="AH40" s="247"/>
      <c r="AI40" s="246"/>
      <c r="AJ40" s="246"/>
      <c r="AK40" s="247"/>
      <c r="AL40" s="246"/>
      <c r="AM40" s="246"/>
      <c r="AN40" s="247"/>
      <c r="AO40" s="244"/>
      <c r="AP40" s="244"/>
      <c r="AQ40" s="256">
        <f>IF(ISNA(HLOOKUP("o",$AY40:$CH$58,59-ROW(),0)),0,HLOOKUP("o",$AY40:$CH$58,59-ROW(),0))</f>
        <v>0</v>
      </c>
      <c r="AR40" s="256">
        <f t="shared" si="56"/>
        <v>0</v>
      </c>
      <c r="AS40" s="250">
        <f t="shared" si="57"/>
        <v>6</v>
      </c>
      <c r="AT40" s="251">
        <f t="shared" si="58"/>
        <v>0</v>
      </c>
      <c r="AW40" s="252">
        <f t="shared" si="59"/>
        <v>0</v>
      </c>
      <c r="AX40" s="251">
        <f t="shared" si="60"/>
        <v>-1</v>
      </c>
      <c r="AY40" s="221">
        <f t="shared" si="61"/>
        <v>0</v>
      </c>
      <c r="AZ40" s="221">
        <f t="shared" si="62"/>
        <v>0</v>
      </c>
      <c r="BA40" s="221">
        <f t="shared" si="63"/>
        <v>0</v>
      </c>
      <c r="BB40" s="221">
        <f t="shared" si="64"/>
        <v>0</v>
      </c>
      <c r="BC40" s="221">
        <f t="shared" si="65"/>
        <v>0</v>
      </c>
      <c r="BD40" s="221">
        <f t="shared" si="66"/>
        <v>0</v>
      </c>
      <c r="BE40" s="221">
        <f t="shared" si="67"/>
        <v>0</v>
      </c>
      <c r="BF40" s="221">
        <f t="shared" si="68"/>
        <v>0</v>
      </c>
      <c r="BG40" s="221">
        <f t="shared" si="69"/>
        <v>0</v>
      </c>
      <c r="BH40" s="221">
        <f t="shared" si="70"/>
        <v>0</v>
      </c>
      <c r="BI40" s="221">
        <f t="shared" si="71"/>
        <v>0</v>
      </c>
      <c r="BJ40" s="221">
        <f t="shared" si="72"/>
        <v>0</v>
      </c>
      <c r="BK40" s="221">
        <f t="shared" si="73"/>
        <v>0</v>
      </c>
      <c r="BL40" s="221">
        <f t="shared" si="74"/>
        <v>0</v>
      </c>
      <c r="BM40" s="221">
        <f t="shared" si="75"/>
        <v>0</v>
      </c>
      <c r="BN40" s="221">
        <f t="shared" si="76"/>
        <v>0</v>
      </c>
      <c r="BO40" s="221">
        <f t="shared" si="77"/>
        <v>0</v>
      </c>
      <c r="BP40" s="221">
        <f t="shared" si="78"/>
        <v>0</v>
      </c>
      <c r="BQ40" s="221">
        <f t="shared" si="79"/>
        <v>0</v>
      </c>
      <c r="BR40" s="221">
        <f t="shared" si="80"/>
        <v>0</v>
      </c>
      <c r="BS40" s="221">
        <f t="shared" si="81"/>
        <v>0</v>
      </c>
      <c r="BT40" s="221">
        <f t="shared" si="82"/>
        <v>0</v>
      </c>
      <c r="BU40" s="221">
        <f t="shared" si="83"/>
        <v>0</v>
      </c>
      <c r="BV40" s="221">
        <f t="shared" si="84"/>
        <v>0</v>
      </c>
      <c r="BW40" s="221">
        <f t="shared" si="85"/>
        <v>0</v>
      </c>
      <c r="BX40" s="221">
        <f t="shared" si="86"/>
        <v>0</v>
      </c>
      <c r="BY40" s="221">
        <f t="shared" si="87"/>
        <v>0</v>
      </c>
      <c r="BZ40" s="221">
        <f t="shared" si="88"/>
        <v>0</v>
      </c>
      <c r="CA40" s="221">
        <f t="shared" si="89"/>
        <v>0</v>
      </c>
      <c r="CB40" s="221">
        <f t="shared" si="90"/>
        <v>0</v>
      </c>
      <c r="CC40" s="221">
        <f t="shared" si="91"/>
        <v>0</v>
      </c>
      <c r="CD40" s="221">
        <f t="shared" si="92"/>
        <v>0</v>
      </c>
      <c r="CE40" s="221">
        <f t="shared" si="93"/>
        <v>0</v>
      </c>
      <c r="CF40" s="221">
        <f t="shared" si="94"/>
        <v>0</v>
      </c>
      <c r="CG40" s="221">
        <f t="shared" si="95"/>
        <v>0</v>
      </c>
      <c r="CH40" s="221">
        <f t="shared" si="96"/>
        <v>0</v>
      </c>
      <c r="CL40" s="221">
        <f t="shared" si="97"/>
        <v>0</v>
      </c>
      <c r="CM40" s="221">
        <f t="shared" si="98"/>
        <v>0</v>
      </c>
      <c r="CN40" s="221">
        <f t="shared" si="99"/>
        <v>0</v>
      </c>
      <c r="CO40" s="221">
        <f t="shared" si="100"/>
        <v>0</v>
      </c>
      <c r="CP40" s="221">
        <f t="shared" si="101"/>
        <v>0</v>
      </c>
      <c r="CQ40" s="221">
        <f t="shared" si="102"/>
        <v>0</v>
      </c>
      <c r="CR40" s="221">
        <f t="shared" si="103"/>
        <v>0</v>
      </c>
      <c r="CS40" s="221">
        <f t="shared" si="104"/>
        <v>0</v>
      </c>
      <c r="CT40" s="221">
        <f t="shared" si="105"/>
        <v>0</v>
      </c>
      <c r="CU40" s="221">
        <f t="shared" si="106"/>
        <v>0</v>
      </c>
      <c r="CV40" s="221">
        <f t="shared" si="107"/>
        <v>0</v>
      </c>
      <c r="CW40" s="221">
        <f t="shared" si="108"/>
        <v>0</v>
      </c>
      <c r="CY40" s="221">
        <f t="shared" si="109"/>
        <v>1</v>
      </c>
      <c r="CZ40" s="221">
        <f t="shared" si="110"/>
        <v>1</v>
      </c>
      <c r="DA40" s="221">
        <f t="shared" si="110"/>
        <v>1</v>
      </c>
      <c r="DB40" s="221">
        <f t="shared" si="110"/>
        <v>1</v>
      </c>
      <c r="DC40" s="221">
        <f t="shared" si="110"/>
        <v>1</v>
      </c>
      <c r="DD40" s="221">
        <f t="shared" si="110"/>
        <v>1</v>
      </c>
      <c r="DE40" s="221">
        <f t="shared" si="110"/>
        <v>1</v>
      </c>
      <c r="DF40" s="221">
        <f t="shared" si="110"/>
        <v>1</v>
      </c>
      <c r="DG40" s="221">
        <f t="shared" si="110"/>
        <v>1</v>
      </c>
      <c r="DH40" s="221">
        <f t="shared" si="110"/>
        <v>1</v>
      </c>
      <c r="DI40" s="221">
        <f t="shared" si="110"/>
        <v>1</v>
      </c>
      <c r="DJ40" s="221">
        <f t="shared" si="110"/>
        <v>1</v>
      </c>
      <c r="DK40" s="221">
        <f t="shared" si="110"/>
        <v>1</v>
      </c>
    </row>
    <row r="41" spans="1:115">
      <c r="A41" s="242"/>
      <c r="B41" s="243"/>
      <c r="C41" s="243"/>
      <c r="D41" s="244"/>
      <c r="E41" s="245"/>
      <c r="F41" s="246"/>
      <c r="G41" s="247"/>
      <c r="H41" s="246"/>
      <c r="I41" s="246"/>
      <c r="J41" s="247"/>
      <c r="K41" s="246"/>
      <c r="L41" s="246"/>
      <c r="M41" s="247"/>
      <c r="N41" s="246"/>
      <c r="O41" s="246"/>
      <c r="P41" s="247"/>
      <c r="Q41" s="246"/>
      <c r="R41" s="246"/>
      <c r="S41" s="247"/>
      <c r="T41" s="246"/>
      <c r="U41" s="246"/>
      <c r="V41" s="247"/>
      <c r="W41" s="246"/>
      <c r="X41" s="246"/>
      <c r="Y41" s="247"/>
      <c r="Z41" s="246"/>
      <c r="AA41" s="246"/>
      <c r="AB41" s="247"/>
      <c r="AC41" s="246"/>
      <c r="AD41" s="246"/>
      <c r="AE41" s="247"/>
      <c r="AF41" s="246"/>
      <c r="AG41" s="246"/>
      <c r="AH41" s="247"/>
      <c r="AI41" s="246"/>
      <c r="AJ41" s="246"/>
      <c r="AK41" s="247"/>
      <c r="AL41" s="246"/>
      <c r="AM41" s="246"/>
      <c r="AN41" s="247"/>
      <c r="AO41" s="244"/>
      <c r="AP41" s="244"/>
      <c r="AQ41" s="256">
        <f>IF(ISNA(HLOOKUP("o",$AY41:$CH$58,59-ROW(),0)),0,HLOOKUP("o",$AY41:$CH$58,59-ROW(),0))</f>
        <v>0</v>
      </c>
      <c r="AR41" s="256">
        <f t="shared" si="56"/>
        <v>0</v>
      </c>
      <c r="AS41" s="250">
        <f t="shared" si="57"/>
        <v>6</v>
      </c>
      <c r="AT41" s="251">
        <f t="shared" si="58"/>
        <v>0</v>
      </c>
      <c r="AW41" s="252">
        <f t="shared" si="59"/>
        <v>0</v>
      </c>
      <c r="AX41" s="251">
        <f t="shared" si="60"/>
        <v>-1</v>
      </c>
      <c r="AY41" s="221">
        <f t="shared" si="61"/>
        <v>0</v>
      </c>
      <c r="AZ41" s="221">
        <f t="shared" si="62"/>
        <v>0</v>
      </c>
      <c r="BA41" s="221">
        <f t="shared" si="63"/>
        <v>0</v>
      </c>
      <c r="BB41" s="221">
        <f t="shared" si="64"/>
        <v>0</v>
      </c>
      <c r="BC41" s="221">
        <f t="shared" si="65"/>
        <v>0</v>
      </c>
      <c r="BD41" s="221">
        <f t="shared" si="66"/>
        <v>0</v>
      </c>
      <c r="BE41" s="221">
        <f t="shared" si="67"/>
        <v>0</v>
      </c>
      <c r="BF41" s="221">
        <f t="shared" si="68"/>
        <v>0</v>
      </c>
      <c r="BG41" s="221">
        <f t="shared" si="69"/>
        <v>0</v>
      </c>
      <c r="BH41" s="221">
        <f t="shared" si="70"/>
        <v>0</v>
      </c>
      <c r="BI41" s="221">
        <f t="shared" si="71"/>
        <v>0</v>
      </c>
      <c r="BJ41" s="221">
        <f t="shared" si="72"/>
        <v>0</v>
      </c>
      <c r="BK41" s="221">
        <f t="shared" si="73"/>
        <v>0</v>
      </c>
      <c r="BL41" s="221">
        <f t="shared" si="74"/>
        <v>0</v>
      </c>
      <c r="BM41" s="221">
        <f t="shared" si="75"/>
        <v>0</v>
      </c>
      <c r="BN41" s="221">
        <f t="shared" si="76"/>
        <v>0</v>
      </c>
      <c r="BO41" s="221">
        <f t="shared" si="77"/>
        <v>0</v>
      </c>
      <c r="BP41" s="221">
        <f t="shared" si="78"/>
        <v>0</v>
      </c>
      <c r="BQ41" s="221">
        <f t="shared" si="79"/>
        <v>0</v>
      </c>
      <c r="BR41" s="221">
        <f t="shared" si="80"/>
        <v>0</v>
      </c>
      <c r="BS41" s="221">
        <f t="shared" si="81"/>
        <v>0</v>
      </c>
      <c r="BT41" s="221">
        <f t="shared" si="82"/>
        <v>0</v>
      </c>
      <c r="BU41" s="221">
        <f t="shared" si="83"/>
        <v>0</v>
      </c>
      <c r="BV41" s="221">
        <f t="shared" si="84"/>
        <v>0</v>
      </c>
      <c r="BW41" s="221">
        <f t="shared" si="85"/>
        <v>0</v>
      </c>
      <c r="BX41" s="221">
        <f t="shared" si="86"/>
        <v>0</v>
      </c>
      <c r="BY41" s="221">
        <f t="shared" si="87"/>
        <v>0</v>
      </c>
      <c r="BZ41" s="221">
        <f t="shared" si="88"/>
        <v>0</v>
      </c>
      <c r="CA41" s="221">
        <f t="shared" si="89"/>
        <v>0</v>
      </c>
      <c r="CB41" s="221">
        <f t="shared" si="90"/>
        <v>0</v>
      </c>
      <c r="CC41" s="221">
        <f t="shared" si="91"/>
        <v>0</v>
      </c>
      <c r="CD41" s="221">
        <f t="shared" si="92"/>
        <v>0</v>
      </c>
      <c r="CE41" s="221">
        <f t="shared" si="93"/>
        <v>0</v>
      </c>
      <c r="CF41" s="221">
        <f t="shared" si="94"/>
        <v>0</v>
      </c>
      <c r="CG41" s="221">
        <f t="shared" si="95"/>
        <v>0</v>
      </c>
      <c r="CH41" s="221">
        <f t="shared" si="96"/>
        <v>0</v>
      </c>
      <c r="CL41" s="221">
        <f t="shared" si="97"/>
        <v>0</v>
      </c>
      <c r="CM41" s="221">
        <f t="shared" si="98"/>
        <v>0</v>
      </c>
      <c r="CN41" s="221">
        <f t="shared" si="99"/>
        <v>0</v>
      </c>
      <c r="CO41" s="221">
        <f t="shared" si="100"/>
        <v>0</v>
      </c>
      <c r="CP41" s="221">
        <f t="shared" si="101"/>
        <v>0</v>
      </c>
      <c r="CQ41" s="221">
        <f t="shared" si="102"/>
        <v>0</v>
      </c>
      <c r="CR41" s="221">
        <f t="shared" si="103"/>
        <v>0</v>
      </c>
      <c r="CS41" s="221">
        <f t="shared" si="104"/>
        <v>0</v>
      </c>
      <c r="CT41" s="221">
        <f t="shared" si="105"/>
        <v>0</v>
      </c>
      <c r="CU41" s="221">
        <f t="shared" si="106"/>
        <v>0</v>
      </c>
      <c r="CV41" s="221">
        <f t="shared" si="107"/>
        <v>0</v>
      </c>
      <c r="CW41" s="221">
        <f t="shared" si="108"/>
        <v>0</v>
      </c>
      <c r="CY41" s="221">
        <f t="shared" si="109"/>
        <v>1</v>
      </c>
      <c r="CZ41" s="221">
        <f t="shared" si="110"/>
        <v>1</v>
      </c>
      <c r="DA41" s="221">
        <f t="shared" si="110"/>
        <v>1</v>
      </c>
      <c r="DB41" s="221">
        <f t="shared" si="110"/>
        <v>1</v>
      </c>
      <c r="DC41" s="221">
        <f t="shared" si="110"/>
        <v>1</v>
      </c>
      <c r="DD41" s="221">
        <f t="shared" si="110"/>
        <v>1</v>
      </c>
      <c r="DE41" s="221">
        <f t="shared" si="110"/>
        <v>1</v>
      </c>
      <c r="DF41" s="221">
        <f t="shared" si="110"/>
        <v>1</v>
      </c>
      <c r="DG41" s="221">
        <f t="shared" si="110"/>
        <v>1</v>
      </c>
      <c r="DH41" s="221">
        <f t="shared" si="110"/>
        <v>1</v>
      </c>
      <c r="DI41" s="221">
        <f t="shared" si="110"/>
        <v>1</v>
      </c>
      <c r="DJ41" s="221">
        <f t="shared" si="110"/>
        <v>1</v>
      </c>
      <c r="DK41" s="221">
        <f t="shared" si="110"/>
        <v>1</v>
      </c>
    </row>
    <row r="42" spans="1:115">
      <c r="A42" s="242"/>
      <c r="B42" s="243"/>
      <c r="C42" s="243"/>
      <c r="D42" s="244"/>
      <c r="E42" s="245"/>
      <c r="F42" s="246"/>
      <c r="G42" s="247"/>
      <c r="H42" s="246"/>
      <c r="I42" s="246"/>
      <c r="J42" s="247"/>
      <c r="K42" s="246"/>
      <c r="L42" s="246"/>
      <c r="M42" s="247"/>
      <c r="N42" s="246"/>
      <c r="O42" s="246"/>
      <c r="P42" s="247"/>
      <c r="Q42" s="246"/>
      <c r="R42" s="246"/>
      <c r="S42" s="247"/>
      <c r="T42" s="246"/>
      <c r="U42" s="246"/>
      <c r="V42" s="247"/>
      <c r="W42" s="246"/>
      <c r="X42" s="246"/>
      <c r="Y42" s="247"/>
      <c r="Z42" s="246"/>
      <c r="AA42" s="246"/>
      <c r="AB42" s="247"/>
      <c r="AC42" s="246"/>
      <c r="AD42" s="246"/>
      <c r="AE42" s="247"/>
      <c r="AF42" s="246"/>
      <c r="AG42" s="246"/>
      <c r="AH42" s="247"/>
      <c r="AI42" s="246"/>
      <c r="AJ42" s="246"/>
      <c r="AK42" s="247"/>
      <c r="AL42" s="246"/>
      <c r="AM42" s="246"/>
      <c r="AN42" s="247"/>
      <c r="AO42" s="244"/>
      <c r="AP42" s="244"/>
      <c r="AQ42" s="256">
        <f>IF(ISNA(HLOOKUP("o",$AY42:$CH$58,59-ROW(),0)),0,HLOOKUP("o",$AY42:$CH$58,59-ROW(),0))</f>
        <v>0</v>
      </c>
      <c r="AR42" s="256">
        <f t="shared" si="56"/>
        <v>0</v>
      </c>
      <c r="AS42" s="250">
        <f t="shared" si="57"/>
        <v>6</v>
      </c>
      <c r="AT42" s="251">
        <f t="shared" si="58"/>
        <v>0</v>
      </c>
      <c r="AW42" s="252">
        <f t="shared" si="59"/>
        <v>0</v>
      </c>
      <c r="AX42" s="251">
        <f t="shared" si="60"/>
        <v>-1</v>
      </c>
      <c r="AY42" s="221">
        <f t="shared" si="61"/>
        <v>0</v>
      </c>
      <c r="AZ42" s="221">
        <f t="shared" si="62"/>
        <v>0</v>
      </c>
      <c r="BA42" s="221">
        <f t="shared" si="63"/>
        <v>0</v>
      </c>
      <c r="BB42" s="221">
        <f t="shared" si="64"/>
        <v>0</v>
      </c>
      <c r="BC42" s="221">
        <f t="shared" si="65"/>
        <v>0</v>
      </c>
      <c r="BD42" s="221">
        <f t="shared" si="66"/>
        <v>0</v>
      </c>
      <c r="BE42" s="221">
        <f t="shared" si="67"/>
        <v>0</v>
      </c>
      <c r="BF42" s="221">
        <f t="shared" si="68"/>
        <v>0</v>
      </c>
      <c r="BG42" s="221">
        <f t="shared" si="69"/>
        <v>0</v>
      </c>
      <c r="BH42" s="221">
        <f t="shared" si="70"/>
        <v>0</v>
      </c>
      <c r="BI42" s="221">
        <f t="shared" si="71"/>
        <v>0</v>
      </c>
      <c r="BJ42" s="221">
        <f t="shared" si="72"/>
        <v>0</v>
      </c>
      <c r="BK42" s="221">
        <f t="shared" si="73"/>
        <v>0</v>
      </c>
      <c r="BL42" s="221">
        <f t="shared" si="74"/>
        <v>0</v>
      </c>
      <c r="BM42" s="221">
        <f t="shared" si="75"/>
        <v>0</v>
      </c>
      <c r="BN42" s="221">
        <f t="shared" si="76"/>
        <v>0</v>
      </c>
      <c r="BO42" s="221">
        <f t="shared" si="77"/>
        <v>0</v>
      </c>
      <c r="BP42" s="221">
        <f t="shared" si="78"/>
        <v>0</v>
      </c>
      <c r="BQ42" s="221">
        <f t="shared" si="79"/>
        <v>0</v>
      </c>
      <c r="BR42" s="221">
        <f t="shared" si="80"/>
        <v>0</v>
      </c>
      <c r="BS42" s="221">
        <f t="shared" si="81"/>
        <v>0</v>
      </c>
      <c r="BT42" s="221">
        <f t="shared" si="82"/>
        <v>0</v>
      </c>
      <c r="BU42" s="221">
        <f t="shared" si="83"/>
        <v>0</v>
      </c>
      <c r="BV42" s="221">
        <f t="shared" si="84"/>
        <v>0</v>
      </c>
      <c r="BW42" s="221">
        <f t="shared" si="85"/>
        <v>0</v>
      </c>
      <c r="BX42" s="221">
        <f t="shared" si="86"/>
        <v>0</v>
      </c>
      <c r="BY42" s="221">
        <f t="shared" si="87"/>
        <v>0</v>
      </c>
      <c r="BZ42" s="221">
        <f t="shared" si="88"/>
        <v>0</v>
      </c>
      <c r="CA42" s="221">
        <f t="shared" si="89"/>
        <v>0</v>
      </c>
      <c r="CB42" s="221">
        <f t="shared" si="90"/>
        <v>0</v>
      </c>
      <c r="CC42" s="221">
        <f t="shared" si="91"/>
        <v>0</v>
      </c>
      <c r="CD42" s="221">
        <f t="shared" si="92"/>
        <v>0</v>
      </c>
      <c r="CE42" s="221">
        <f t="shared" si="93"/>
        <v>0</v>
      </c>
      <c r="CF42" s="221">
        <f t="shared" si="94"/>
        <v>0</v>
      </c>
      <c r="CG42" s="221">
        <f t="shared" si="95"/>
        <v>0</v>
      </c>
      <c r="CH42" s="221">
        <f t="shared" si="96"/>
        <v>0</v>
      </c>
      <c r="CL42" s="221">
        <f t="shared" si="97"/>
        <v>0</v>
      </c>
      <c r="CM42" s="221">
        <f t="shared" si="98"/>
        <v>0</v>
      </c>
      <c r="CN42" s="221">
        <f t="shared" si="99"/>
        <v>0</v>
      </c>
      <c r="CO42" s="221">
        <f t="shared" si="100"/>
        <v>0</v>
      </c>
      <c r="CP42" s="221">
        <f t="shared" si="101"/>
        <v>0</v>
      </c>
      <c r="CQ42" s="221">
        <f t="shared" si="102"/>
        <v>0</v>
      </c>
      <c r="CR42" s="221">
        <f t="shared" si="103"/>
        <v>0</v>
      </c>
      <c r="CS42" s="221">
        <f t="shared" si="104"/>
        <v>0</v>
      </c>
      <c r="CT42" s="221">
        <f t="shared" si="105"/>
        <v>0</v>
      </c>
      <c r="CU42" s="221">
        <f t="shared" si="106"/>
        <v>0</v>
      </c>
      <c r="CV42" s="221">
        <f t="shared" si="107"/>
        <v>0</v>
      </c>
      <c r="CW42" s="221">
        <f t="shared" si="108"/>
        <v>0</v>
      </c>
      <c r="CY42" s="221">
        <f t="shared" si="109"/>
        <v>1</v>
      </c>
      <c r="CZ42" s="221">
        <f t="shared" si="110"/>
        <v>1</v>
      </c>
      <c r="DA42" s="221">
        <f t="shared" si="110"/>
        <v>1</v>
      </c>
      <c r="DB42" s="221">
        <f t="shared" si="110"/>
        <v>1</v>
      </c>
      <c r="DC42" s="221">
        <f t="shared" si="110"/>
        <v>1</v>
      </c>
      <c r="DD42" s="221">
        <f t="shared" si="110"/>
        <v>1</v>
      </c>
      <c r="DE42" s="221">
        <f t="shared" si="110"/>
        <v>1</v>
      </c>
      <c r="DF42" s="221">
        <f t="shared" si="110"/>
        <v>1</v>
      </c>
      <c r="DG42" s="221">
        <f t="shared" si="110"/>
        <v>1</v>
      </c>
      <c r="DH42" s="221">
        <f t="shared" si="110"/>
        <v>1</v>
      </c>
      <c r="DI42" s="221">
        <f t="shared" si="110"/>
        <v>1</v>
      </c>
      <c r="DJ42" s="221">
        <f t="shared" si="110"/>
        <v>1</v>
      </c>
      <c r="DK42" s="221">
        <f t="shared" si="110"/>
        <v>1</v>
      </c>
    </row>
    <row r="43" spans="1:115">
      <c r="A43" s="242"/>
      <c r="B43" s="243"/>
      <c r="C43" s="243"/>
      <c r="D43" s="244"/>
      <c r="E43" s="245"/>
      <c r="F43" s="246"/>
      <c r="G43" s="247"/>
      <c r="H43" s="246"/>
      <c r="I43" s="246"/>
      <c r="J43" s="247"/>
      <c r="K43" s="246"/>
      <c r="L43" s="246"/>
      <c r="M43" s="247"/>
      <c r="N43" s="246"/>
      <c r="O43" s="246"/>
      <c r="P43" s="247"/>
      <c r="Q43" s="246"/>
      <c r="R43" s="246"/>
      <c r="S43" s="247"/>
      <c r="T43" s="246"/>
      <c r="U43" s="246"/>
      <c r="V43" s="247"/>
      <c r="W43" s="246"/>
      <c r="X43" s="246"/>
      <c r="Y43" s="247"/>
      <c r="Z43" s="246"/>
      <c r="AA43" s="246"/>
      <c r="AB43" s="247"/>
      <c r="AC43" s="246"/>
      <c r="AD43" s="246"/>
      <c r="AE43" s="247"/>
      <c r="AF43" s="246"/>
      <c r="AG43" s="246"/>
      <c r="AH43" s="247"/>
      <c r="AI43" s="246"/>
      <c r="AJ43" s="246"/>
      <c r="AK43" s="247"/>
      <c r="AL43" s="246"/>
      <c r="AM43" s="246"/>
      <c r="AN43" s="247"/>
      <c r="AO43" s="244"/>
      <c r="AP43" s="244"/>
      <c r="AQ43" s="256">
        <f>IF(ISNA(HLOOKUP("o",$AY43:$CH$58,59-ROW(),0)),0,HLOOKUP("o",$AY43:$CH$58,59-ROW(),0))</f>
        <v>0</v>
      </c>
      <c r="AR43" s="256">
        <f t="shared" si="56"/>
        <v>0</v>
      </c>
      <c r="AS43" s="250">
        <f t="shared" si="57"/>
        <v>6</v>
      </c>
      <c r="AT43" s="251">
        <f t="shared" si="58"/>
        <v>0</v>
      </c>
      <c r="AW43" s="252">
        <f t="shared" si="59"/>
        <v>0</v>
      </c>
      <c r="AX43" s="251">
        <f t="shared" si="60"/>
        <v>-1</v>
      </c>
      <c r="AY43" s="221">
        <f t="shared" si="61"/>
        <v>0</v>
      </c>
      <c r="AZ43" s="221">
        <f t="shared" si="62"/>
        <v>0</v>
      </c>
      <c r="BA43" s="221">
        <f t="shared" si="63"/>
        <v>0</v>
      </c>
      <c r="BB43" s="221">
        <f t="shared" si="64"/>
        <v>0</v>
      </c>
      <c r="BC43" s="221">
        <f t="shared" si="65"/>
        <v>0</v>
      </c>
      <c r="BD43" s="221">
        <f t="shared" si="66"/>
        <v>0</v>
      </c>
      <c r="BE43" s="221">
        <f t="shared" si="67"/>
        <v>0</v>
      </c>
      <c r="BF43" s="221">
        <f t="shared" si="68"/>
        <v>0</v>
      </c>
      <c r="BG43" s="221">
        <f t="shared" si="69"/>
        <v>0</v>
      </c>
      <c r="BH43" s="221">
        <f t="shared" si="70"/>
        <v>0</v>
      </c>
      <c r="BI43" s="221">
        <f t="shared" si="71"/>
        <v>0</v>
      </c>
      <c r="BJ43" s="221">
        <f t="shared" si="72"/>
        <v>0</v>
      </c>
      <c r="BK43" s="221">
        <f t="shared" si="73"/>
        <v>0</v>
      </c>
      <c r="BL43" s="221">
        <f t="shared" si="74"/>
        <v>0</v>
      </c>
      <c r="BM43" s="221">
        <f t="shared" si="75"/>
        <v>0</v>
      </c>
      <c r="BN43" s="221">
        <f t="shared" si="76"/>
        <v>0</v>
      </c>
      <c r="BO43" s="221">
        <f t="shared" si="77"/>
        <v>0</v>
      </c>
      <c r="BP43" s="221">
        <f t="shared" si="78"/>
        <v>0</v>
      </c>
      <c r="BQ43" s="221">
        <f t="shared" si="79"/>
        <v>0</v>
      </c>
      <c r="BR43" s="221">
        <f t="shared" si="80"/>
        <v>0</v>
      </c>
      <c r="BS43" s="221">
        <f t="shared" si="81"/>
        <v>0</v>
      </c>
      <c r="BT43" s="221">
        <f t="shared" si="82"/>
        <v>0</v>
      </c>
      <c r="BU43" s="221">
        <f t="shared" si="83"/>
        <v>0</v>
      </c>
      <c r="BV43" s="221">
        <f t="shared" si="84"/>
        <v>0</v>
      </c>
      <c r="BW43" s="221">
        <f t="shared" si="85"/>
        <v>0</v>
      </c>
      <c r="BX43" s="221">
        <f t="shared" si="86"/>
        <v>0</v>
      </c>
      <c r="BY43" s="221">
        <f t="shared" si="87"/>
        <v>0</v>
      </c>
      <c r="BZ43" s="221">
        <f t="shared" si="88"/>
        <v>0</v>
      </c>
      <c r="CA43" s="221">
        <f t="shared" si="89"/>
        <v>0</v>
      </c>
      <c r="CB43" s="221">
        <f t="shared" si="90"/>
        <v>0</v>
      </c>
      <c r="CC43" s="221">
        <f t="shared" si="91"/>
        <v>0</v>
      </c>
      <c r="CD43" s="221">
        <f t="shared" si="92"/>
        <v>0</v>
      </c>
      <c r="CE43" s="221">
        <f t="shared" si="93"/>
        <v>0</v>
      </c>
      <c r="CF43" s="221">
        <f t="shared" si="94"/>
        <v>0</v>
      </c>
      <c r="CG43" s="221">
        <f t="shared" si="95"/>
        <v>0</v>
      </c>
      <c r="CH43" s="221">
        <f t="shared" si="96"/>
        <v>0</v>
      </c>
      <c r="CL43" s="221">
        <f t="shared" si="97"/>
        <v>0</v>
      </c>
      <c r="CM43" s="221">
        <f t="shared" si="98"/>
        <v>0</v>
      </c>
      <c r="CN43" s="221">
        <f t="shared" si="99"/>
        <v>0</v>
      </c>
      <c r="CO43" s="221">
        <f t="shared" si="100"/>
        <v>0</v>
      </c>
      <c r="CP43" s="221">
        <f t="shared" si="101"/>
        <v>0</v>
      </c>
      <c r="CQ43" s="221">
        <f t="shared" si="102"/>
        <v>0</v>
      </c>
      <c r="CR43" s="221">
        <f t="shared" si="103"/>
        <v>0</v>
      </c>
      <c r="CS43" s="221">
        <f t="shared" si="104"/>
        <v>0</v>
      </c>
      <c r="CT43" s="221">
        <f t="shared" si="105"/>
        <v>0</v>
      </c>
      <c r="CU43" s="221">
        <f t="shared" si="106"/>
        <v>0</v>
      </c>
      <c r="CV43" s="221">
        <f t="shared" si="107"/>
        <v>0</v>
      </c>
      <c r="CW43" s="221">
        <f t="shared" si="108"/>
        <v>0</v>
      </c>
      <c r="CY43" s="221">
        <f t="shared" si="109"/>
        <v>1</v>
      </c>
      <c r="CZ43" s="221">
        <f t="shared" si="110"/>
        <v>1</v>
      </c>
      <c r="DA43" s="221">
        <f t="shared" si="110"/>
        <v>1</v>
      </c>
      <c r="DB43" s="221">
        <f t="shared" si="110"/>
        <v>1</v>
      </c>
      <c r="DC43" s="221">
        <f t="shared" si="110"/>
        <v>1</v>
      </c>
      <c r="DD43" s="221">
        <f t="shared" si="110"/>
        <v>1</v>
      </c>
      <c r="DE43" s="221">
        <f t="shared" si="110"/>
        <v>1</v>
      </c>
      <c r="DF43" s="221">
        <f t="shared" si="110"/>
        <v>1</v>
      </c>
      <c r="DG43" s="221">
        <f t="shared" si="110"/>
        <v>1</v>
      </c>
      <c r="DH43" s="221">
        <f t="shared" si="110"/>
        <v>1</v>
      </c>
      <c r="DI43" s="221">
        <f t="shared" si="110"/>
        <v>1</v>
      </c>
      <c r="DJ43" s="221">
        <f t="shared" si="110"/>
        <v>1</v>
      </c>
      <c r="DK43" s="221">
        <f t="shared" si="110"/>
        <v>1</v>
      </c>
    </row>
    <row r="44" spans="1:115">
      <c r="A44" s="242"/>
      <c r="B44" s="243"/>
      <c r="C44" s="243"/>
      <c r="D44" s="244"/>
      <c r="E44" s="245"/>
      <c r="F44" s="246"/>
      <c r="G44" s="247"/>
      <c r="H44" s="246"/>
      <c r="I44" s="246"/>
      <c r="J44" s="247"/>
      <c r="K44" s="246"/>
      <c r="L44" s="246"/>
      <c r="M44" s="247"/>
      <c r="N44" s="246"/>
      <c r="O44" s="246"/>
      <c r="P44" s="247"/>
      <c r="Q44" s="246"/>
      <c r="R44" s="246"/>
      <c r="S44" s="247"/>
      <c r="T44" s="246"/>
      <c r="U44" s="246"/>
      <c r="V44" s="247"/>
      <c r="W44" s="246"/>
      <c r="X44" s="246"/>
      <c r="Y44" s="247"/>
      <c r="Z44" s="246"/>
      <c r="AA44" s="246"/>
      <c r="AB44" s="247"/>
      <c r="AC44" s="246"/>
      <c r="AD44" s="246"/>
      <c r="AE44" s="247"/>
      <c r="AF44" s="246"/>
      <c r="AG44" s="246"/>
      <c r="AH44" s="247"/>
      <c r="AI44" s="246"/>
      <c r="AJ44" s="246"/>
      <c r="AK44" s="247"/>
      <c r="AL44" s="246"/>
      <c r="AM44" s="246"/>
      <c r="AN44" s="247"/>
      <c r="AO44" s="244"/>
      <c r="AP44" s="244"/>
      <c r="AQ44" s="256">
        <f>IF(ISNA(HLOOKUP("o",$AY44:$CH$58,59-ROW(),0)),0,HLOOKUP("o",$AY44:$CH$58,59-ROW(),0))</f>
        <v>0</v>
      </c>
      <c r="AR44" s="256">
        <f t="shared" si="56"/>
        <v>0</v>
      </c>
      <c r="AS44" s="250">
        <f t="shared" si="57"/>
        <v>6</v>
      </c>
      <c r="AT44" s="251">
        <f t="shared" si="58"/>
        <v>0</v>
      </c>
      <c r="AW44" s="252">
        <f t="shared" si="59"/>
        <v>0</v>
      </c>
      <c r="AX44" s="251">
        <f t="shared" si="60"/>
        <v>-1</v>
      </c>
      <c r="AY44" s="221">
        <f t="shared" si="61"/>
        <v>0</v>
      </c>
      <c r="AZ44" s="221">
        <f t="shared" si="62"/>
        <v>0</v>
      </c>
      <c r="BA44" s="221">
        <f t="shared" si="63"/>
        <v>0</v>
      </c>
      <c r="BB44" s="221">
        <f t="shared" si="64"/>
        <v>0</v>
      </c>
      <c r="BC44" s="221">
        <f t="shared" si="65"/>
        <v>0</v>
      </c>
      <c r="BD44" s="221">
        <f t="shared" si="66"/>
        <v>0</v>
      </c>
      <c r="BE44" s="221">
        <f t="shared" si="67"/>
        <v>0</v>
      </c>
      <c r="BF44" s="221">
        <f t="shared" si="68"/>
        <v>0</v>
      </c>
      <c r="BG44" s="221">
        <f t="shared" si="69"/>
        <v>0</v>
      </c>
      <c r="BH44" s="221">
        <f t="shared" si="70"/>
        <v>0</v>
      </c>
      <c r="BI44" s="221">
        <f t="shared" si="71"/>
        <v>0</v>
      </c>
      <c r="BJ44" s="221">
        <f t="shared" si="72"/>
        <v>0</v>
      </c>
      <c r="BK44" s="221">
        <f t="shared" si="73"/>
        <v>0</v>
      </c>
      <c r="BL44" s="221">
        <f t="shared" si="74"/>
        <v>0</v>
      </c>
      <c r="BM44" s="221">
        <f t="shared" si="75"/>
        <v>0</v>
      </c>
      <c r="BN44" s="221">
        <f t="shared" si="76"/>
        <v>0</v>
      </c>
      <c r="BO44" s="221">
        <f t="shared" si="77"/>
        <v>0</v>
      </c>
      <c r="BP44" s="221">
        <f t="shared" si="78"/>
        <v>0</v>
      </c>
      <c r="BQ44" s="221">
        <f t="shared" si="79"/>
        <v>0</v>
      </c>
      <c r="BR44" s="221">
        <f t="shared" si="80"/>
        <v>0</v>
      </c>
      <c r="BS44" s="221">
        <f t="shared" si="81"/>
        <v>0</v>
      </c>
      <c r="BT44" s="221">
        <f t="shared" si="82"/>
        <v>0</v>
      </c>
      <c r="BU44" s="221">
        <f t="shared" si="83"/>
        <v>0</v>
      </c>
      <c r="BV44" s="221">
        <f t="shared" si="84"/>
        <v>0</v>
      </c>
      <c r="BW44" s="221">
        <f t="shared" si="85"/>
        <v>0</v>
      </c>
      <c r="BX44" s="221">
        <f t="shared" si="86"/>
        <v>0</v>
      </c>
      <c r="BY44" s="221">
        <f t="shared" si="87"/>
        <v>0</v>
      </c>
      <c r="BZ44" s="221">
        <f t="shared" si="88"/>
        <v>0</v>
      </c>
      <c r="CA44" s="221">
        <f t="shared" si="89"/>
        <v>0</v>
      </c>
      <c r="CB44" s="221">
        <f t="shared" si="90"/>
        <v>0</v>
      </c>
      <c r="CC44" s="221">
        <f t="shared" si="91"/>
        <v>0</v>
      </c>
      <c r="CD44" s="221">
        <f t="shared" si="92"/>
        <v>0</v>
      </c>
      <c r="CE44" s="221">
        <f t="shared" si="93"/>
        <v>0</v>
      </c>
      <c r="CF44" s="221">
        <f t="shared" si="94"/>
        <v>0</v>
      </c>
      <c r="CG44" s="221">
        <f t="shared" si="95"/>
        <v>0</v>
      </c>
      <c r="CH44" s="221">
        <f t="shared" si="96"/>
        <v>0</v>
      </c>
      <c r="CL44" s="221">
        <f t="shared" si="97"/>
        <v>0</v>
      </c>
      <c r="CM44" s="221">
        <f t="shared" si="98"/>
        <v>0</v>
      </c>
      <c r="CN44" s="221">
        <f t="shared" si="99"/>
        <v>0</v>
      </c>
      <c r="CO44" s="221">
        <f t="shared" si="100"/>
        <v>0</v>
      </c>
      <c r="CP44" s="221">
        <f t="shared" si="101"/>
        <v>0</v>
      </c>
      <c r="CQ44" s="221">
        <f t="shared" si="102"/>
        <v>0</v>
      </c>
      <c r="CR44" s="221">
        <f t="shared" si="103"/>
        <v>0</v>
      </c>
      <c r="CS44" s="221">
        <f t="shared" si="104"/>
        <v>0</v>
      </c>
      <c r="CT44" s="221">
        <f t="shared" si="105"/>
        <v>0</v>
      </c>
      <c r="CU44" s="221">
        <f t="shared" si="106"/>
        <v>0</v>
      </c>
      <c r="CV44" s="221">
        <f t="shared" si="107"/>
        <v>0</v>
      </c>
      <c r="CW44" s="221">
        <f t="shared" si="108"/>
        <v>0</v>
      </c>
      <c r="CY44" s="221">
        <f t="shared" si="109"/>
        <v>1</v>
      </c>
      <c r="CZ44" s="221">
        <f t="shared" si="110"/>
        <v>1</v>
      </c>
      <c r="DA44" s="221">
        <f t="shared" si="110"/>
        <v>1</v>
      </c>
      <c r="DB44" s="221">
        <f t="shared" si="110"/>
        <v>1</v>
      </c>
      <c r="DC44" s="221">
        <f t="shared" si="110"/>
        <v>1</v>
      </c>
      <c r="DD44" s="221">
        <f t="shared" si="110"/>
        <v>1</v>
      </c>
      <c r="DE44" s="221">
        <f t="shared" si="110"/>
        <v>1</v>
      </c>
      <c r="DF44" s="221">
        <f t="shared" si="110"/>
        <v>1</v>
      </c>
      <c r="DG44" s="221">
        <f t="shared" si="110"/>
        <v>1</v>
      </c>
      <c r="DH44" s="221">
        <f t="shared" si="110"/>
        <v>1</v>
      </c>
      <c r="DI44" s="221">
        <f t="shared" si="110"/>
        <v>1</v>
      </c>
      <c r="DJ44" s="221">
        <f t="shared" si="110"/>
        <v>1</v>
      </c>
      <c r="DK44" s="221">
        <f t="shared" si="110"/>
        <v>1</v>
      </c>
    </row>
    <row r="45" spans="1:115">
      <c r="A45" s="242"/>
      <c r="B45" s="243"/>
      <c r="C45" s="243"/>
      <c r="D45" s="244"/>
      <c r="E45" s="245"/>
      <c r="F45" s="246"/>
      <c r="G45" s="247"/>
      <c r="H45" s="246"/>
      <c r="I45" s="246"/>
      <c r="J45" s="247"/>
      <c r="K45" s="246"/>
      <c r="L45" s="246"/>
      <c r="M45" s="247"/>
      <c r="N45" s="246"/>
      <c r="O45" s="246"/>
      <c r="P45" s="247"/>
      <c r="Q45" s="246"/>
      <c r="R45" s="246"/>
      <c r="S45" s="247"/>
      <c r="T45" s="246"/>
      <c r="U45" s="246"/>
      <c r="V45" s="247"/>
      <c r="W45" s="246"/>
      <c r="X45" s="246"/>
      <c r="Y45" s="247"/>
      <c r="Z45" s="246"/>
      <c r="AA45" s="246"/>
      <c r="AB45" s="247"/>
      <c r="AC45" s="246"/>
      <c r="AD45" s="246"/>
      <c r="AE45" s="247"/>
      <c r="AF45" s="246"/>
      <c r="AG45" s="246"/>
      <c r="AH45" s="247"/>
      <c r="AI45" s="246"/>
      <c r="AJ45" s="246"/>
      <c r="AK45" s="247"/>
      <c r="AL45" s="246"/>
      <c r="AM45" s="246"/>
      <c r="AN45" s="247"/>
      <c r="AO45" s="244"/>
      <c r="AP45" s="244"/>
      <c r="AQ45" s="256">
        <f>IF(ISNA(HLOOKUP("o",$AY45:$CH$58,59-ROW(),0)),0,HLOOKUP("o",$AY45:$CH$58,59-ROW(),0))</f>
        <v>0</v>
      </c>
      <c r="AR45" s="256">
        <f t="shared" si="56"/>
        <v>0</v>
      </c>
      <c r="AS45" s="250">
        <f t="shared" si="57"/>
        <v>6</v>
      </c>
      <c r="AT45" s="251">
        <f t="shared" si="58"/>
        <v>0</v>
      </c>
      <c r="AW45" s="252">
        <f t="shared" si="59"/>
        <v>0</v>
      </c>
      <c r="AX45" s="251">
        <f t="shared" si="60"/>
        <v>-1</v>
      </c>
      <c r="AY45" s="221">
        <f t="shared" si="61"/>
        <v>0</v>
      </c>
      <c r="AZ45" s="221">
        <f t="shared" si="62"/>
        <v>0</v>
      </c>
      <c r="BA45" s="221">
        <f t="shared" si="63"/>
        <v>0</v>
      </c>
      <c r="BB45" s="221">
        <f t="shared" si="64"/>
        <v>0</v>
      </c>
      <c r="BC45" s="221">
        <f t="shared" si="65"/>
        <v>0</v>
      </c>
      <c r="BD45" s="221">
        <f t="shared" si="66"/>
        <v>0</v>
      </c>
      <c r="BE45" s="221">
        <f t="shared" si="67"/>
        <v>0</v>
      </c>
      <c r="BF45" s="221">
        <f t="shared" si="68"/>
        <v>0</v>
      </c>
      <c r="BG45" s="221">
        <f t="shared" si="69"/>
        <v>0</v>
      </c>
      <c r="BH45" s="221">
        <f t="shared" si="70"/>
        <v>0</v>
      </c>
      <c r="BI45" s="221">
        <f t="shared" si="71"/>
        <v>0</v>
      </c>
      <c r="BJ45" s="221">
        <f t="shared" si="72"/>
        <v>0</v>
      </c>
      <c r="BK45" s="221">
        <f t="shared" si="73"/>
        <v>0</v>
      </c>
      <c r="BL45" s="221">
        <f t="shared" si="74"/>
        <v>0</v>
      </c>
      <c r="BM45" s="221">
        <f t="shared" si="75"/>
        <v>0</v>
      </c>
      <c r="BN45" s="221">
        <f t="shared" si="76"/>
        <v>0</v>
      </c>
      <c r="BO45" s="221">
        <f t="shared" si="77"/>
        <v>0</v>
      </c>
      <c r="BP45" s="221">
        <f t="shared" si="78"/>
        <v>0</v>
      </c>
      <c r="BQ45" s="221">
        <f t="shared" si="79"/>
        <v>0</v>
      </c>
      <c r="BR45" s="221">
        <f t="shared" si="80"/>
        <v>0</v>
      </c>
      <c r="BS45" s="221">
        <f t="shared" si="81"/>
        <v>0</v>
      </c>
      <c r="BT45" s="221">
        <f t="shared" si="82"/>
        <v>0</v>
      </c>
      <c r="BU45" s="221">
        <f t="shared" si="83"/>
        <v>0</v>
      </c>
      <c r="BV45" s="221">
        <f t="shared" si="84"/>
        <v>0</v>
      </c>
      <c r="BW45" s="221">
        <f t="shared" si="85"/>
        <v>0</v>
      </c>
      <c r="BX45" s="221">
        <f t="shared" si="86"/>
        <v>0</v>
      </c>
      <c r="BY45" s="221">
        <f t="shared" si="87"/>
        <v>0</v>
      </c>
      <c r="BZ45" s="221">
        <f t="shared" si="88"/>
        <v>0</v>
      </c>
      <c r="CA45" s="221">
        <f t="shared" si="89"/>
        <v>0</v>
      </c>
      <c r="CB45" s="221">
        <f t="shared" si="90"/>
        <v>0</v>
      </c>
      <c r="CC45" s="221">
        <f t="shared" si="91"/>
        <v>0</v>
      </c>
      <c r="CD45" s="221">
        <f t="shared" si="92"/>
        <v>0</v>
      </c>
      <c r="CE45" s="221">
        <f t="shared" si="93"/>
        <v>0</v>
      </c>
      <c r="CF45" s="221">
        <f t="shared" si="94"/>
        <v>0</v>
      </c>
      <c r="CG45" s="221">
        <f t="shared" si="95"/>
        <v>0</v>
      </c>
      <c r="CH45" s="221">
        <f t="shared" si="96"/>
        <v>0</v>
      </c>
      <c r="CL45" s="221">
        <f t="shared" si="97"/>
        <v>0</v>
      </c>
      <c r="CM45" s="221">
        <f t="shared" si="98"/>
        <v>0</v>
      </c>
      <c r="CN45" s="221">
        <f t="shared" si="99"/>
        <v>0</v>
      </c>
      <c r="CO45" s="221">
        <f t="shared" si="100"/>
        <v>0</v>
      </c>
      <c r="CP45" s="221">
        <f t="shared" si="101"/>
        <v>0</v>
      </c>
      <c r="CQ45" s="221">
        <f t="shared" si="102"/>
        <v>0</v>
      </c>
      <c r="CR45" s="221">
        <f t="shared" si="103"/>
        <v>0</v>
      </c>
      <c r="CS45" s="221">
        <f t="shared" si="104"/>
        <v>0</v>
      </c>
      <c r="CT45" s="221">
        <f t="shared" si="105"/>
        <v>0</v>
      </c>
      <c r="CU45" s="221">
        <f t="shared" si="106"/>
        <v>0</v>
      </c>
      <c r="CV45" s="221">
        <f t="shared" si="107"/>
        <v>0</v>
      </c>
      <c r="CW45" s="221">
        <f t="shared" si="108"/>
        <v>0</v>
      </c>
      <c r="CY45" s="221">
        <f t="shared" si="109"/>
        <v>1</v>
      </c>
      <c r="CZ45" s="221">
        <f t="shared" si="110"/>
        <v>1</v>
      </c>
      <c r="DA45" s="221">
        <f t="shared" si="110"/>
        <v>1</v>
      </c>
      <c r="DB45" s="221">
        <f t="shared" si="110"/>
        <v>1</v>
      </c>
      <c r="DC45" s="221">
        <f t="shared" si="110"/>
        <v>1</v>
      </c>
      <c r="DD45" s="221">
        <f t="shared" si="110"/>
        <v>1</v>
      </c>
      <c r="DE45" s="221">
        <f t="shared" si="110"/>
        <v>1</v>
      </c>
      <c r="DF45" s="221">
        <f t="shared" si="110"/>
        <v>1</v>
      </c>
      <c r="DG45" s="221">
        <f t="shared" si="110"/>
        <v>1</v>
      </c>
      <c r="DH45" s="221">
        <f t="shared" si="110"/>
        <v>1</v>
      </c>
      <c r="DI45" s="221">
        <f t="shared" si="110"/>
        <v>1</v>
      </c>
      <c r="DJ45" s="221">
        <f t="shared" si="110"/>
        <v>1</v>
      </c>
      <c r="DK45" s="221">
        <f t="shared" si="110"/>
        <v>1</v>
      </c>
    </row>
    <row r="46" spans="1:115">
      <c r="A46" s="242"/>
      <c r="B46" s="243"/>
      <c r="C46" s="243"/>
      <c r="D46" s="244"/>
      <c r="E46" s="245"/>
      <c r="F46" s="246"/>
      <c r="G46" s="247"/>
      <c r="H46" s="246"/>
      <c r="I46" s="246"/>
      <c r="J46" s="247"/>
      <c r="K46" s="246"/>
      <c r="L46" s="246"/>
      <c r="M46" s="247"/>
      <c r="N46" s="246"/>
      <c r="O46" s="246"/>
      <c r="P46" s="247"/>
      <c r="Q46" s="246"/>
      <c r="R46" s="246"/>
      <c r="S46" s="247"/>
      <c r="T46" s="246"/>
      <c r="U46" s="246"/>
      <c r="V46" s="247"/>
      <c r="W46" s="246"/>
      <c r="X46" s="246"/>
      <c r="Y46" s="247"/>
      <c r="Z46" s="246"/>
      <c r="AA46" s="246"/>
      <c r="AB46" s="247"/>
      <c r="AC46" s="246"/>
      <c r="AD46" s="246"/>
      <c r="AE46" s="247"/>
      <c r="AF46" s="246"/>
      <c r="AG46" s="246"/>
      <c r="AH46" s="247"/>
      <c r="AI46" s="246"/>
      <c r="AJ46" s="246"/>
      <c r="AK46" s="247"/>
      <c r="AL46" s="246"/>
      <c r="AM46" s="246"/>
      <c r="AN46" s="247"/>
      <c r="AO46" s="244"/>
      <c r="AP46" s="244"/>
      <c r="AQ46" s="256">
        <f>IF(ISNA(HLOOKUP("o",$AY46:$CH$58,59-ROW(),0)),0,HLOOKUP("o",$AY46:$CH$58,59-ROW(),0))</f>
        <v>0</v>
      </c>
      <c r="AR46" s="256">
        <f t="shared" si="56"/>
        <v>0</v>
      </c>
      <c r="AS46" s="250">
        <f t="shared" si="57"/>
        <v>6</v>
      </c>
      <c r="AT46" s="251">
        <f t="shared" si="58"/>
        <v>0</v>
      </c>
      <c r="AW46" s="252">
        <f t="shared" si="59"/>
        <v>0</v>
      </c>
      <c r="AX46" s="251">
        <f t="shared" si="60"/>
        <v>-1</v>
      </c>
      <c r="AY46" s="221">
        <f t="shared" si="61"/>
        <v>0</v>
      </c>
      <c r="AZ46" s="221">
        <f t="shared" si="62"/>
        <v>0</v>
      </c>
      <c r="BA46" s="221">
        <f t="shared" si="63"/>
        <v>0</v>
      </c>
      <c r="BB46" s="221">
        <f t="shared" si="64"/>
        <v>0</v>
      </c>
      <c r="BC46" s="221">
        <f t="shared" si="65"/>
        <v>0</v>
      </c>
      <c r="BD46" s="221">
        <f t="shared" si="66"/>
        <v>0</v>
      </c>
      <c r="BE46" s="221">
        <f t="shared" si="67"/>
        <v>0</v>
      </c>
      <c r="BF46" s="221">
        <f t="shared" si="68"/>
        <v>0</v>
      </c>
      <c r="BG46" s="221">
        <f t="shared" si="69"/>
        <v>0</v>
      </c>
      <c r="BH46" s="221">
        <f t="shared" si="70"/>
        <v>0</v>
      </c>
      <c r="BI46" s="221">
        <f t="shared" si="71"/>
        <v>0</v>
      </c>
      <c r="BJ46" s="221">
        <f t="shared" si="72"/>
        <v>0</v>
      </c>
      <c r="BK46" s="221">
        <f t="shared" si="73"/>
        <v>0</v>
      </c>
      <c r="BL46" s="221">
        <f t="shared" si="74"/>
        <v>0</v>
      </c>
      <c r="BM46" s="221">
        <f t="shared" si="75"/>
        <v>0</v>
      </c>
      <c r="BN46" s="221">
        <f t="shared" si="76"/>
        <v>0</v>
      </c>
      <c r="BO46" s="221">
        <f t="shared" si="77"/>
        <v>0</v>
      </c>
      <c r="BP46" s="221">
        <f t="shared" si="78"/>
        <v>0</v>
      </c>
      <c r="BQ46" s="221">
        <f t="shared" si="79"/>
        <v>0</v>
      </c>
      <c r="BR46" s="221">
        <f t="shared" si="80"/>
        <v>0</v>
      </c>
      <c r="BS46" s="221">
        <f t="shared" si="81"/>
        <v>0</v>
      </c>
      <c r="BT46" s="221">
        <f t="shared" si="82"/>
        <v>0</v>
      </c>
      <c r="BU46" s="221">
        <f t="shared" si="83"/>
        <v>0</v>
      </c>
      <c r="BV46" s="221">
        <f t="shared" si="84"/>
        <v>0</v>
      </c>
      <c r="BW46" s="221">
        <f t="shared" si="85"/>
        <v>0</v>
      </c>
      <c r="BX46" s="221">
        <f t="shared" si="86"/>
        <v>0</v>
      </c>
      <c r="BY46" s="221">
        <f t="shared" si="87"/>
        <v>0</v>
      </c>
      <c r="BZ46" s="221">
        <f t="shared" si="88"/>
        <v>0</v>
      </c>
      <c r="CA46" s="221">
        <f t="shared" si="89"/>
        <v>0</v>
      </c>
      <c r="CB46" s="221">
        <f t="shared" si="90"/>
        <v>0</v>
      </c>
      <c r="CC46" s="221">
        <f t="shared" si="91"/>
        <v>0</v>
      </c>
      <c r="CD46" s="221">
        <f t="shared" si="92"/>
        <v>0</v>
      </c>
      <c r="CE46" s="221">
        <f t="shared" si="93"/>
        <v>0</v>
      </c>
      <c r="CF46" s="221">
        <f t="shared" si="94"/>
        <v>0</v>
      </c>
      <c r="CG46" s="221">
        <f t="shared" si="95"/>
        <v>0</v>
      </c>
      <c r="CH46" s="221">
        <f t="shared" si="96"/>
        <v>0</v>
      </c>
      <c r="CL46" s="221">
        <f t="shared" si="97"/>
        <v>0</v>
      </c>
      <c r="CM46" s="221">
        <f t="shared" si="98"/>
        <v>0</v>
      </c>
      <c r="CN46" s="221">
        <f t="shared" si="99"/>
        <v>0</v>
      </c>
      <c r="CO46" s="221">
        <f t="shared" si="100"/>
        <v>0</v>
      </c>
      <c r="CP46" s="221">
        <f t="shared" si="101"/>
        <v>0</v>
      </c>
      <c r="CQ46" s="221">
        <f t="shared" si="102"/>
        <v>0</v>
      </c>
      <c r="CR46" s="221">
        <f t="shared" si="103"/>
        <v>0</v>
      </c>
      <c r="CS46" s="221">
        <f t="shared" si="104"/>
        <v>0</v>
      </c>
      <c r="CT46" s="221">
        <f t="shared" si="105"/>
        <v>0</v>
      </c>
      <c r="CU46" s="221">
        <f t="shared" si="106"/>
        <v>0</v>
      </c>
      <c r="CV46" s="221">
        <f t="shared" si="107"/>
        <v>0</v>
      </c>
      <c r="CW46" s="221">
        <f t="shared" si="108"/>
        <v>0</v>
      </c>
      <c r="CY46" s="221">
        <f t="shared" si="109"/>
        <v>1</v>
      </c>
      <c r="CZ46" s="221">
        <f t="shared" si="110"/>
        <v>1</v>
      </c>
      <c r="DA46" s="221">
        <f t="shared" si="110"/>
        <v>1</v>
      </c>
      <c r="DB46" s="221">
        <f t="shared" si="110"/>
        <v>1</v>
      </c>
      <c r="DC46" s="221">
        <f t="shared" ref="DC46:DK56" si="111">IF(OR(DB46=1,AND(CO46=CO$24,OR(CP$23&lt;&gt;0,CO$23=1))),1,0)</f>
        <v>1</v>
      </c>
      <c r="DD46" s="221">
        <f t="shared" si="111"/>
        <v>1</v>
      </c>
      <c r="DE46" s="221">
        <f t="shared" si="111"/>
        <v>1</v>
      </c>
      <c r="DF46" s="221">
        <f t="shared" si="111"/>
        <v>1</v>
      </c>
      <c r="DG46" s="221">
        <f t="shared" si="111"/>
        <v>1</v>
      </c>
      <c r="DH46" s="221">
        <f t="shared" si="111"/>
        <v>1</v>
      </c>
      <c r="DI46" s="221">
        <f t="shared" si="111"/>
        <v>1</v>
      </c>
      <c r="DJ46" s="221">
        <f t="shared" si="111"/>
        <v>1</v>
      </c>
      <c r="DK46" s="221">
        <f t="shared" si="111"/>
        <v>1</v>
      </c>
    </row>
    <row r="47" spans="1:115">
      <c r="A47" s="242"/>
      <c r="B47" s="243"/>
      <c r="C47" s="243"/>
      <c r="D47" s="244"/>
      <c r="E47" s="245"/>
      <c r="F47" s="246"/>
      <c r="G47" s="247"/>
      <c r="H47" s="246"/>
      <c r="I47" s="246"/>
      <c r="J47" s="247"/>
      <c r="K47" s="246"/>
      <c r="L47" s="246"/>
      <c r="M47" s="247"/>
      <c r="N47" s="246"/>
      <c r="O47" s="246"/>
      <c r="P47" s="247"/>
      <c r="Q47" s="246"/>
      <c r="R47" s="246"/>
      <c r="S47" s="247"/>
      <c r="T47" s="246"/>
      <c r="U47" s="246"/>
      <c r="V47" s="247"/>
      <c r="W47" s="246"/>
      <c r="X47" s="246"/>
      <c r="Y47" s="247"/>
      <c r="Z47" s="246"/>
      <c r="AA47" s="246"/>
      <c r="AB47" s="247"/>
      <c r="AC47" s="246"/>
      <c r="AD47" s="246"/>
      <c r="AE47" s="247"/>
      <c r="AF47" s="246"/>
      <c r="AG47" s="246"/>
      <c r="AH47" s="247"/>
      <c r="AI47" s="246"/>
      <c r="AJ47" s="246"/>
      <c r="AK47" s="247"/>
      <c r="AL47" s="246"/>
      <c r="AM47" s="246"/>
      <c r="AN47" s="247"/>
      <c r="AO47" s="244"/>
      <c r="AP47" s="244"/>
      <c r="AQ47" s="256">
        <f>IF(ISNA(HLOOKUP("o",$AY47:$CH$58,59-ROW(),0)),0,HLOOKUP("o",$AY47:$CH$58,59-ROW(),0))</f>
        <v>0</v>
      </c>
      <c r="AR47" s="256">
        <f t="shared" si="56"/>
        <v>0</v>
      </c>
      <c r="AS47" s="250">
        <f t="shared" si="57"/>
        <v>6</v>
      </c>
      <c r="AT47" s="251">
        <f t="shared" si="58"/>
        <v>0</v>
      </c>
      <c r="AW47" s="252">
        <f t="shared" si="59"/>
        <v>0</v>
      </c>
      <c r="AX47" s="251">
        <f t="shared" si="60"/>
        <v>-1</v>
      </c>
      <c r="AY47" s="221">
        <f t="shared" si="61"/>
        <v>0</v>
      </c>
      <c r="AZ47" s="221">
        <f t="shared" si="62"/>
        <v>0</v>
      </c>
      <c r="BA47" s="221">
        <f t="shared" si="63"/>
        <v>0</v>
      </c>
      <c r="BB47" s="221">
        <f t="shared" si="64"/>
        <v>0</v>
      </c>
      <c r="BC47" s="221">
        <f t="shared" si="65"/>
        <v>0</v>
      </c>
      <c r="BD47" s="221">
        <f t="shared" si="66"/>
        <v>0</v>
      </c>
      <c r="BE47" s="221">
        <f t="shared" si="67"/>
        <v>0</v>
      </c>
      <c r="BF47" s="221">
        <f t="shared" si="68"/>
        <v>0</v>
      </c>
      <c r="BG47" s="221">
        <f t="shared" si="69"/>
        <v>0</v>
      </c>
      <c r="BH47" s="221">
        <f t="shared" si="70"/>
        <v>0</v>
      </c>
      <c r="BI47" s="221">
        <f t="shared" si="71"/>
        <v>0</v>
      </c>
      <c r="BJ47" s="221">
        <f t="shared" si="72"/>
        <v>0</v>
      </c>
      <c r="BK47" s="221">
        <f t="shared" si="73"/>
        <v>0</v>
      </c>
      <c r="BL47" s="221">
        <f t="shared" si="74"/>
        <v>0</v>
      </c>
      <c r="BM47" s="221">
        <f t="shared" si="75"/>
        <v>0</v>
      </c>
      <c r="BN47" s="221">
        <f t="shared" si="76"/>
        <v>0</v>
      </c>
      <c r="BO47" s="221">
        <f t="shared" si="77"/>
        <v>0</v>
      </c>
      <c r="BP47" s="221">
        <f t="shared" si="78"/>
        <v>0</v>
      </c>
      <c r="BQ47" s="221">
        <f t="shared" si="79"/>
        <v>0</v>
      </c>
      <c r="BR47" s="221">
        <f t="shared" si="80"/>
        <v>0</v>
      </c>
      <c r="BS47" s="221">
        <f t="shared" si="81"/>
        <v>0</v>
      </c>
      <c r="BT47" s="221">
        <f t="shared" si="82"/>
        <v>0</v>
      </c>
      <c r="BU47" s="221">
        <f t="shared" si="83"/>
        <v>0</v>
      </c>
      <c r="BV47" s="221">
        <f t="shared" si="84"/>
        <v>0</v>
      </c>
      <c r="BW47" s="221">
        <f t="shared" si="85"/>
        <v>0</v>
      </c>
      <c r="BX47" s="221">
        <f t="shared" si="86"/>
        <v>0</v>
      </c>
      <c r="BY47" s="221">
        <f t="shared" si="87"/>
        <v>0</v>
      </c>
      <c r="BZ47" s="221">
        <f t="shared" si="88"/>
        <v>0</v>
      </c>
      <c r="CA47" s="221">
        <f t="shared" si="89"/>
        <v>0</v>
      </c>
      <c r="CB47" s="221">
        <f t="shared" si="90"/>
        <v>0</v>
      </c>
      <c r="CC47" s="221">
        <f t="shared" si="91"/>
        <v>0</v>
      </c>
      <c r="CD47" s="221">
        <f t="shared" si="92"/>
        <v>0</v>
      </c>
      <c r="CE47" s="221">
        <f t="shared" si="93"/>
        <v>0</v>
      </c>
      <c r="CF47" s="221">
        <f t="shared" si="94"/>
        <v>0</v>
      </c>
      <c r="CG47" s="221">
        <f t="shared" si="95"/>
        <v>0</v>
      </c>
      <c r="CH47" s="221">
        <f t="shared" si="96"/>
        <v>0</v>
      </c>
      <c r="CL47" s="221">
        <f t="shared" si="97"/>
        <v>0</v>
      </c>
      <c r="CM47" s="221">
        <f t="shared" si="98"/>
        <v>0</v>
      </c>
      <c r="CN47" s="221">
        <f t="shared" si="99"/>
        <v>0</v>
      </c>
      <c r="CO47" s="221">
        <f t="shared" si="100"/>
        <v>0</v>
      </c>
      <c r="CP47" s="221">
        <f t="shared" si="101"/>
        <v>0</v>
      </c>
      <c r="CQ47" s="221">
        <f t="shared" si="102"/>
        <v>0</v>
      </c>
      <c r="CR47" s="221">
        <f t="shared" si="103"/>
        <v>0</v>
      </c>
      <c r="CS47" s="221">
        <f t="shared" si="104"/>
        <v>0</v>
      </c>
      <c r="CT47" s="221">
        <f t="shared" si="105"/>
        <v>0</v>
      </c>
      <c r="CU47" s="221">
        <f t="shared" si="106"/>
        <v>0</v>
      </c>
      <c r="CV47" s="221">
        <f t="shared" si="107"/>
        <v>0</v>
      </c>
      <c r="CW47" s="221">
        <f t="shared" si="108"/>
        <v>0</v>
      </c>
      <c r="CY47" s="221">
        <f t="shared" si="109"/>
        <v>1</v>
      </c>
      <c r="CZ47" s="221">
        <f t="shared" ref="CZ47:DB56" si="112">IF(OR(CY47=1,AND(CL47=CL$24,OR(CM$23&lt;&gt;0,CL$23=1))),1,0)</f>
        <v>1</v>
      </c>
      <c r="DA47" s="221">
        <f t="shared" si="112"/>
        <v>1</v>
      </c>
      <c r="DB47" s="221">
        <f t="shared" si="112"/>
        <v>1</v>
      </c>
      <c r="DC47" s="221">
        <f t="shared" si="111"/>
        <v>1</v>
      </c>
      <c r="DD47" s="221">
        <f t="shared" si="111"/>
        <v>1</v>
      </c>
      <c r="DE47" s="221">
        <f t="shared" si="111"/>
        <v>1</v>
      </c>
      <c r="DF47" s="221">
        <f t="shared" si="111"/>
        <v>1</v>
      </c>
      <c r="DG47" s="221">
        <f t="shared" si="111"/>
        <v>1</v>
      </c>
      <c r="DH47" s="221">
        <f t="shared" si="111"/>
        <v>1</v>
      </c>
      <c r="DI47" s="221">
        <f t="shared" si="111"/>
        <v>1</v>
      </c>
      <c r="DJ47" s="221">
        <f t="shared" si="111"/>
        <v>1</v>
      </c>
      <c r="DK47" s="221">
        <f t="shared" si="111"/>
        <v>1</v>
      </c>
    </row>
    <row r="48" spans="1:115">
      <c r="A48" s="242"/>
      <c r="B48" s="243"/>
      <c r="C48" s="243"/>
      <c r="D48" s="244"/>
      <c r="E48" s="245"/>
      <c r="F48" s="246"/>
      <c r="G48" s="247"/>
      <c r="H48" s="246"/>
      <c r="I48" s="246"/>
      <c r="J48" s="247"/>
      <c r="K48" s="246"/>
      <c r="L48" s="246"/>
      <c r="M48" s="247"/>
      <c r="N48" s="246"/>
      <c r="O48" s="246"/>
      <c r="P48" s="247"/>
      <c r="Q48" s="246"/>
      <c r="R48" s="246"/>
      <c r="S48" s="247"/>
      <c r="T48" s="246"/>
      <c r="U48" s="246"/>
      <c r="V48" s="247"/>
      <c r="W48" s="246"/>
      <c r="X48" s="246"/>
      <c r="Y48" s="247"/>
      <c r="Z48" s="246"/>
      <c r="AA48" s="246"/>
      <c r="AB48" s="247"/>
      <c r="AC48" s="246"/>
      <c r="AD48" s="246"/>
      <c r="AE48" s="247"/>
      <c r="AF48" s="246"/>
      <c r="AG48" s="246"/>
      <c r="AH48" s="247"/>
      <c r="AI48" s="246"/>
      <c r="AJ48" s="246"/>
      <c r="AK48" s="247"/>
      <c r="AL48" s="246"/>
      <c r="AM48" s="246"/>
      <c r="AN48" s="247"/>
      <c r="AO48" s="244"/>
      <c r="AP48" s="244"/>
      <c r="AQ48" s="256">
        <f>IF(ISNA(HLOOKUP("o",$AY48:$CH$58,59-ROW(),0)),0,HLOOKUP("o",$AY48:$CH$58,59-ROW(),0))</f>
        <v>0</v>
      </c>
      <c r="AR48" s="256">
        <f t="shared" si="56"/>
        <v>0</v>
      </c>
      <c r="AS48" s="250">
        <f t="shared" si="57"/>
        <v>6</v>
      </c>
      <c r="AT48" s="251">
        <f t="shared" si="58"/>
        <v>0</v>
      </c>
      <c r="AW48" s="252">
        <f t="shared" si="59"/>
        <v>0</v>
      </c>
      <c r="AX48" s="251">
        <f t="shared" si="60"/>
        <v>-1</v>
      </c>
      <c r="AY48" s="221">
        <f t="shared" si="61"/>
        <v>0</v>
      </c>
      <c r="AZ48" s="221">
        <f t="shared" si="62"/>
        <v>0</v>
      </c>
      <c r="BA48" s="221">
        <f t="shared" si="63"/>
        <v>0</v>
      </c>
      <c r="BB48" s="221">
        <f t="shared" si="64"/>
        <v>0</v>
      </c>
      <c r="BC48" s="221">
        <f t="shared" si="65"/>
        <v>0</v>
      </c>
      <c r="BD48" s="221">
        <f t="shared" si="66"/>
        <v>0</v>
      </c>
      <c r="BE48" s="221">
        <f t="shared" si="67"/>
        <v>0</v>
      </c>
      <c r="BF48" s="221">
        <f t="shared" si="68"/>
        <v>0</v>
      </c>
      <c r="BG48" s="221">
        <f t="shared" si="69"/>
        <v>0</v>
      </c>
      <c r="BH48" s="221">
        <f t="shared" si="70"/>
        <v>0</v>
      </c>
      <c r="BI48" s="221">
        <f t="shared" si="71"/>
        <v>0</v>
      </c>
      <c r="BJ48" s="221">
        <f t="shared" si="72"/>
        <v>0</v>
      </c>
      <c r="BK48" s="221">
        <f t="shared" si="73"/>
        <v>0</v>
      </c>
      <c r="BL48" s="221">
        <f t="shared" si="74"/>
        <v>0</v>
      </c>
      <c r="BM48" s="221">
        <f t="shared" si="75"/>
        <v>0</v>
      </c>
      <c r="BN48" s="221">
        <f t="shared" si="76"/>
        <v>0</v>
      </c>
      <c r="BO48" s="221">
        <f t="shared" si="77"/>
        <v>0</v>
      </c>
      <c r="BP48" s="221">
        <f t="shared" si="78"/>
        <v>0</v>
      </c>
      <c r="BQ48" s="221">
        <f t="shared" si="79"/>
        <v>0</v>
      </c>
      <c r="BR48" s="221">
        <f t="shared" si="80"/>
        <v>0</v>
      </c>
      <c r="BS48" s="221">
        <f t="shared" si="81"/>
        <v>0</v>
      </c>
      <c r="BT48" s="221">
        <f t="shared" si="82"/>
        <v>0</v>
      </c>
      <c r="BU48" s="221">
        <f t="shared" si="83"/>
        <v>0</v>
      </c>
      <c r="BV48" s="221">
        <f t="shared" si="84"/>
        <v>0</v>
      </c>
      <c r="BW48" s="221">
        <f t="shared" si="85"/>
        <v>0</v>
      </c>
      <c r="BX48" s="221">
        <f t="shared" si="86"/>
        <v>0</v>
      </c>
      <c r="BY48" s="221">
        <f t="shared" si="87"/>
        <v>0</v>
      </c>
      <c r="BZ48" s="221">
        <f t="shared" si="88"/>
        <v>0</v>
      </c>
      <c r="CA48" s="221">
        <f t="shared" si="89"/>
        <v>0</v>
      </c>
      <c r="CB48" s="221">
        <f t="shared" si="90"/>
        <v>0</v>
      </c>
      <c r="CC48" s="221">
        <f t="shared" si="91"/>
        <v>0</v>
      </c>
      <c r="CD48" s="221">
        <f t="shared" si="92"/>
        <v>0</v>
      </c>
      <c r="CE48" s="221">
        <f t="shared" si="93"/>
        <v>0</v>
      </c>
      <c r="CF48" s="221">
        <f t="shared" si="94"/>
        <v>0</v>
      </c>
      <c r="CG48" s="221">
        <f t="shared" si="95"/>
        <v>0</v>
      </c>
      <c r="CH48" s="221">
        <f t="shared" si="96"/>
        <v>0</v>
      </c>
      <c r="CL48" s="221">
        <f t="shared" si="97"/>
        <v>0</v>
      </c>
      <c r="CM48" s="221">
        <f t="shared" si="98"/>
        <v>0</v>
      </c>
      <c r="CN48" s="221">
        <f t="shared" si="99"/>
        <v>0</v>
      </c>
      <c r="CO48" s="221">
        <f t="shared" si="100"/>
        <v>0</v>
      </c>
      <c r="CP48" s="221">
        <f t="shared" si="101"/>
        <v>0</v>
      </c>
      <c r="CQ48" s="221">
        <f t="shared" si="102"/>
        <v>0</v>
      </c>
      <c r="CR48" s="221">
        <f t="shared" si="103"/>
        <v>0</v>
      </c>
      <c r="CS48" s="221">
        <f t="shared" si="104"/>
        <v>0</v>
      </c>
      <c r="CT48" s="221">
        <f t="shared" si="105"/>
        <v>0</v>
      </c>
      <c r="CU48" s="221">
        <f t="shared" si="106"/>
        <v>0</v>
      </c>
      <c r="CV48" s="221">
        <f t="shared" si="107"/>
        <v>0</v>
      </c>
      <c r="CW48" s="221">
        <f t="shared" si="108"/>
        <v>0</v>
      </c>
      <c r="CY48" s="221">
        <f t="shared" si="109"/>
        <v>1</v>
      </c>
      <c r="CZ48" s="221">
        <f t="shared" si="112"/>
        <v>1</v>
      </c>
      <c r="DA48" s="221">
        <f t="shared" si="112"/>
        <v>1</v>
      </c>
      <c r="DB48" s="221">
        <f t="shared" si="112"/>
        <v>1</v>
      </c>
      <c r="DC48" s="221">
        <f t="shared" si="111"/>
        <v>1</v>
      </c>
      <c r="DD48" s="221">
        <f t="shared" si="111"/>
        <v>1</v>
      </c>
      <c r="DE48" s="221">
        <f t="shared" si="111"/>
        <v>1</v>
      </c>
      <c r="DF48" s="221">
        <f t="shared" si="111"/>
        <v>1</v>
      </c>
      <c r="DG48" s="221">
        <f t="shared" si="111"/>
        <v>1</v>
      </c>
      <c r="DH48" s="221">
        <f t="shared" si="111"/>
        <v>1</v>
      </c>
      <c r="DI48" s="221">
        <f t="shared" si="111"/>
        <v>1</v>
      </c>
      <c r="DJ48" s="221">
        <f t="shared" si="111"/>
        <v>1</v>
      </c>
      <c r="DK48" s="221">
        <f t="shared" si="111"/>
        <v>1</v>
      </c>
    </row>
    <row r="49" spans="1:115">
      <c r="A49" s="242"/>
      <c r="B49" s="243"/>
      <c r="C49" s="243"/>
      <c r="D49" s="244"/>
      <c r="E49" s="245"/>
      <c r="F49" s="246"/>
      <c r="G49" s="247"/>
      <c r="H49" s="246"/>
      <c r="I49" s="246"/>
      <c r="J49" s="247"/>
      <c r="K49" s="246"/>
      <c r="L49" s="246"/>
      <c r="M49" s="247"/>
      <c r="N49" s="246"/>
      <c r="O49" s="246"/>
      <c r="P49" s="247"/>
      <c r="Q49" s="246"/>
      <c r="R49" s="246"/>
      <c r="S49" s="247"/>
      <c r="T49" s="246"/>
      <c r="U49" s="246"/>
      <c r="V49" s="247"/>
      <c r="W49" s="246"/>
      <c r="X49" s="246"/>
      <c r="Y49" s="247"/>
      <c r="Z49" s="246"/>
      <c r="AA49" s="246"/>
      <c r="AB49" s="247"/>
      <c r="AC49" s="246"/>
      <c r="AD49" s="246"/>
      <c r="AE49" s="247"/>
      <c r="AF49" s="246"/>
      <c r="AG49" s="246"/>
      <c r="AH49" s="247"/>
      <c r="AI49" s="246"/>
      <c r="AJ49" s="246"/>
      <c r="AK49" s="247"/>
      <c r="AL49" s="246"/>
      <c r="AM49" s="246"/>
      <c r="AN49" s="247"/>
      <c r="AO49" s="244"/>
      <c r="AP49" s="244"/>
      <c r="AQ49" s="256">
        <f>IF(ISNA(HLOOKUP("o",$AY49:$CH$58,59-ROW(),0)),0,HLOOKUP("o",$AY49:$CH$58,59-ROW(),0))</f>
        <v>0</v>
      </c>
      <c r="AR49" s="256">
        <f t="shared" si="56"/>
        <v>0</v>
      </c>
      <c r="AS49" s="250">
        <f t="shared" si="57"/>
        <v>6</v>
      </c>
      <c r="AT49" s="251">
        <f t="shared" si="58"/>
        <v>0</v>
      </c>
      <c r="AW49" s="252">
        <f t="shared" si="59"/>
        <v>0</v>
      </c>
      <c r="AX49" s="251">
        <f t="shared" si="60"/>
        <v>-1</v>
      </c>
      <c r="AY49" s="221">
        <f t="shared" si="61"/>
        <v>0</v>
      </c>
      <c r="AZ49" s="221">
        <f t="shared" si="62"/>
        <v>0</v>
      </c>
      <c r="BA49" s="221">
        <f t="shared" si="63"/>
        <v>0</v>
      </c>
      <c r="BB49" s="221">
        <f t="shared" si="64"/>
        <v>0</v>
      </c>
      <c r="BC49" s="221">
        <f t="shared" si="65"/>
        <v>0</v>
      </c>
      <c r="BD49" s="221">
        <f t="shared" si="66"/>
        <v>0</v>
      </c>
      <c r="BE49" s="221">
        <f t="shared" si="67"/>
        <v>0</v>
      </c>
      <c r="BF49" s="221">
        <f t="shared" si="68"/>
        <v>0</v>
      </c>
      <c r="BG49" s="221">
        <f t="shared" si="69"/>
        <v>0</v>
      </c>
      <c r="BH49" s="221">
        <f t="shared" si="70"/>
        <v>0</v>
      </c>
      <c r="BI49" s="221">
        <f t="shared" si="71"/>
        <v>0</v>
      </c>
      <c r="BJ49" s="221">
        <f t="shared" si="72"/>
        <v>0</v>
      </c>
      <c r="BK49" s="221">
        <f t="shared" si="73"/>
        <v>0</v>
      </c>
      <c r="BL49" s="221">
        <f t="shared" si="74"/>
        <v>0</v>
      </c>
      <c r="BM49" s="221">
        <f t="shared" si="75"/>
        <v>0</v>
      </c>
      <c r="BN49" s="221">
        <f t="shared" si="76"/>
        <v>0</v>
      </c>
      <c r="BO49" s="221">
        <f t="shared" si="77"/>
        <v>0</v>
      </c>
      <c r="BP49" s="221">
        <f t="shared" si="78"/>
        <v>0</v>
      </c>
      <c r="BQ49" s="221">
        <f t="shared" si="79"/>
        <v>0</v>
      </c>
      <c r="BR49" s="221">
        <f t="shared" si="80"/>
        <v>0</v>
      </c>
      <c r="BS49" s="221">
        <f t="shared" si="81"/>
        <v>0</v>
      </c>
      <c r="BT49" s="221">
        <f t="shared" si="82"/>
        <v>0</v>
      </c>
      <c r="BU49" s="221">
        <f t="shared" si="83"/>
        <v>0</v>
      </c>
      <c r="BV49" s="221">
        <f t="shared" si="84"/>
        <v>0</v>
      </c>
      <c r="BW49" s="221">
        <f t="shared" si="85"/>
        <v>0</v>
      </c>
      <c r="BX49" s="221">
        <f t="shared" si="86"/>
        <v>0</v>
      </c>
      <c r="BY49" s="221">
        <f t="shared" si="87"/>
        <v>0</v>
      </c>
      <c r="BZ49" s="221">
        <f t="shared" si="88"/>
        <v>0</v>
      </c>
      <c r="CA49" s="221">
        <f t="shared" si="89"/>
        <v>0</v>
      </c>
      <c r="CB49" s="221">
        <f t="shared" si="90"/>
        <v>0</v>
      </c>
      <c r="CC49" s="221">
        <f t="shared" si="91"/>
        <v>0</v>
      </c>
      <c r="CD49" s="221">
        <f t="shared" si="92"/>
        <v>0</v>
      </c>
      <c r="CE49" s="221">
        <f t="shared" si="93"/>
        <v>0</v>
      </c>
      <c r="CF49" s="221">
        <f t="shared" si="94"/>
        <v>0</v>
      </c>
      <c r="CG49" s="221">
        <f t="shared" si="95"/>
        <v>0</v>
      </c>
      <c r="CH49" s="221">
        <f t="shared" si="96"/>
        <v>0</v>
      </c>
      <c r="CL49" s="221">
        <f t="shared" si="97"/>
        <v>0</v>
      </c>
      <c r="CM49" s="221">
        <f t="shared" si="98"/>
        <v>0</v>
      </c>
      <c r="CN49" s="221">
        <f t="shared" si="99"/>
        <v>0</v>
      </c>
      <c r="CO49" s="221">
        <f t="shared" si="100"/>
        <v>0</v>
      </c>
      <c r="CP49" s="221">
        <f t="shared" si="101"/>
        <v>0</v>
      </c>
      <c r="CQ49" s="221">
        <f t="shared" si="102"/>
        <v>0</v>
      </c>
      <c r="CR49" s="221">
        <f t="shared" si="103"/>
        <v>0</v>
      </c>
      <c r="CS49" s="221">
        <f t="shared" si="104"/>
        <v>0</v>
      </c>
      <c r="CT49" s="221">
        <f t="shared" si="105"/>
        <v>0</v>
      </c>
      <c r="CU49" s="221">
        <f t="shared" si="106"/>
        <v>0</v>
      </c>
      <c r="CV49" s="221">
        <f t="shared" si="107"/>
        <v>0</v>
      </c>
      <c r="CW49" s="221">
        <f t="shared" si="108"/>
        <v>0</v>
      </c>
      <c r="CY49" s="221">
        <f t="shared" si="109"/>
        <v>1</v>
      </c>
      <c r="CZ49" s="221">
        <f t="shared" si="112"/>
        <v>1</v>
      </c>
      <c r="DA49" s="221">
        <f t="shared" si="112"/>
        <v>1</v>
      </c>
      <c r="DB49" s="221">
        <f t="shared" si="112"/>
        <v>1</v>
      </c>
      <c r="DC49" s="221">
        <f t="shared" si="111"/>
        <v>1</v>
      </c>
      <c r="DD49" s="221">
        <f t="shared" si="111"/>
        <v>1</v>
      </c>
      <c r="DE49" s="221">
        <f t="shared" si="111"/>
        <v>1</v>
      </c>
      <c r="DF49" s="221">
        <f t="shared" si="111"/>
        <v>1</v>
      </c>
      <c r="DG49" s="221">
        <f t="shared" si="111"/>
        <v>1</v>
      </c>
      <c r="DH49" s="221">
        <f t="shared" si="111"/>
        <v>1</v>
      </c>
      <c r="DI49" s="221">
        <f t="shared" si="111"/>
        <v>1</v>
      </c>
      <c r="DJ49" s="221">
        <f t="shared" si="111"/>
        <v>1</v>
      </c>
      <c r="DK49" s="221">
        <f t="shared" si="111"/>
        <v>1</v>
      </c>
    </row>
    <row r="50" spans="1:115">
      <c r="A50" s="242"/>
      <c r="B50" s="243"/>
      <c r="C50" s="243"/>
      <c r="D50" s="244"/>
      <c r="E50" s="245"/>
      <c r="F50" s="246"/>
      <c r="G50" s="247"/>
      <c r="H50" s="246"/>
      <c r="I50" s="246"/>
      <c r="J50" s="247"/>
      <c r="K50" s="246"/>
      <c r="L50" s="246"/>
      <c r="M50" s="247"/>
      <c r="N50" s="246"/>
      <c r="O50" s="246"/>
      <c r="P50" s="247"/>
      <c r="Q50" s="246"/>
      <c r="R50" s="246"/>
      <c r="S50" s="247"/>
      <c r="T50" s="246"/>
      <c r="U50" s="246"/>
      <c r="V50" s="247"/>
      <c r="W50" s="246"/>
      <c r="X50" s="246"/>
      <c r="Y50" s="247"/>
      <c r="Z50" s="246"/>
      <c r="AA50" s="246"/>
      <c r="AB50" s="247"/>
      <c r="AC50" s="246"/>
      <c r="AD50" s="246"/>
      <c r="AE50" s="247"/>
      <c r="AF50" s="246"/>
      <c r="AG50" s="246"/>
      <c r="AH50" s="247"/>
      <c r="AI50" s="246"/>
      <c r="AJ50" s="246"/>
      <c r="AK50" s="247"/>
      <c r="AL50" s="246"/>
      <c r="AM50" s="246"/>
      <c r="AN50" s="247"/>
      <c r="AO50" s="244"/>
      <c r="AP50" s="244"/>
      <c r="AQ50" s="256">
        <f>IF(ISNA(HLOOKUP("o",$AY50:$CH$58,59-ROW(),0)),0,HLOOKUP("o",$AY50:$CH$58,59-ROW(),0))</f>
        <v>0</v>
      </c>
      <c r="AR50" s="256">
        <f t="shared" si="56"/>
        <v>0</v>
      </c>
      <c r="AS50" s="250">
        <f t="shared" si="57"/>
        <v>6</v>
      </c>
      <c r="AT50" s="251">
        <f t="shared" si="58"/>
        <v>0</v>
      </c>
      <c r="AW50" s="252">
        <f t="shared" si="59"/>
        <v>0</v>
      </c>
      <c r="AX50" s="251">
        <f t="shared" si="60"/>
        <v>-1</v>
      </c>
      <c r="AY50" s="221">
        <f t="shared" si="61"/>
        <v>0</v>
      </c>
      <c r="AZ50" s="221">
        <f t="shared" si="62"/>
        <v>0</v>
      </c>
      <c r="BA50" s="221">
        <f t="shared" si="63"/>
        <v>0</v>
      </c>
      <c r="BB50" s="221">
        <f t="shared" si="64"/>
        <v>0</v>
      </c>
      <c r="BC50" s="221">
        <f t="shared" si="65"/>
        <v>0</v>
      </c>
      <c r="BD50" s="221">
        <f t="shared" si="66"/>
        <v>0</v>
      </c>
      <c r="BE50" s="221">
        <f t="shared" si="67"/>
        <v>0</v>
      </c>
      <c r="BF50" s="221">
        <f t="shared" si="68"/>
        <v>0</v>
      </c>
      <c r="BG50" s="221">
        <f t="shared" si="69"/>
        <v>0</v>
      </c>
      <c r="BH50" s="221">
        <f t="shared" si="70"/>
        <v>0</v>
      </c>
      <c r="BI50" s="221">
        <f t="shared" si="71"/>
        <v>0</v>
      </c>
      <c r="BJ50" s="221">
        <f t="shared" si="72"/>
        <v>0</v>
      </c>
      <c r="BK50" s="221">
        <f t="shared" si="73"/>
        <v>0</v>
      </c>
      <c r="BL50" s="221">
        <f t="shared" si="74"/>
        <v>0</v>
      </c>
      <c r="BM50" s="221">
        <f t="shared" si="75"/>
        <v>0</v>
      </c>
      <c r="BN50" s="221">
        <f t="shared" si="76"/>
        <v>0</v>
      </c>
      <c r="BO50" s="221">
        <f t="shared" si="77"/>
        <v>0</v>
      </c>
      <c r="BP50" s="221">
        <f t="shared" si="78"/>
        <v>0</v>
      </c>
      <c r="BQ50" s="221">
        <f t="shared" si="79"/>
        <v>0</v>
      </c>
      <c r="BR50" s="221">
        <f t="shared" si="80"/>
        <v>0</v>
      </c>
      <c r="BS50" s="221">
        <f t="shared" si="81"/>
        <v>0</v>
      </c>
      <c r="BT50" s="221">
        <f t="shared" si="82"/>
        <v>0</v>
      </c>
      <c r="BU50" s="221">
        <f t="shared" si="83"/>
        <v>0</v>
      </c>
      <c r="BV50" s="221">
        <f t="shared" si="84"/>
        <v>0</v>
      </c>
      <c r="BW50" s="221">
        <f t="shared" si="85"/>
        <v>0</v>
      </c>
      <c r="BX50" s="221">
        <f t="shared" si="86"/>
        <v>0</v>
      </c>
      <c r="BY50" s="221">
        <f t="shared" si="87"/>
        <v>0</v>
      </c>
      <c r="BZ50" s="221">
        <f t="shared" si="88"/>
        <v>0</v>
      </c>
      <c r="CA50" s="221">
        <f t="shared" si="89"/>
        <v>0</v>
      </c>
      <c r="CB50" s="221">
        <f t="shared" si="90"/>
        <v>0</v>
      </c>
      <c r="CC50" s="221">
        <f t="shared" si="91"/>
        <v>0</v>
      </c>
      <c r="CD50" s="221">
        <f t="shared" si="92"/>
        <v>0</v>
      </c>
      <c r="CE50" s="221">
        <f t="shared" si="93"/>
        <v>0</v>
      </c>
      <c r="CF50" s="221">
        <f t="shared" si="94"/>
        <v>0</v>
      </c>
      <c r="CG50" s="221">
        <f t="shared" si="95"/>
        <v>0</v>
      </c>
      <c r="CH50" s="221">
        <f t="shared" si="96"/>
        <v>0</v>
      </c>
      <c r="CL50" s="221">
        <f t="shared" si="97"/>
        <v>0</v>
      </c>
      <c r="CM50" s="221">
        <f t="shared" si="98"/>
        <v>0</v>
      </c>
      <c r="CN50" s="221">
        <f t="shared" si="99"/>
        <v>0</v>
      </c>
      <c r="CO50" s="221">
        <f t="shared" si="100"/>
        <v>0</v>
      </c>
      <c r="CP50" s="221">
        <f t="shared" si="101"/>
        <v>0</v>
      </c>
      <c r="CQ50" s="221">
        <f t="shared" si="102"/>
        <v>0</v>
      </c>
      <c r="CR50" s="221">
        <f t="shared" si="103"/>
        <v>0</v>
      </c>
      <c r="CS50" s="221">
        <f t="shared" si="104"/>
        <v>0</v>
      </c>
      <c r="CT50" s="221">
        <f t="shared" si="105"/>
        <v>0</v>
      </c>
      <c r="CU50" s="221">
        <f t="shared" si="106"/>
        <v>0</v>
      </c>
      <c r="CV50" s="221">
        <f t="shared" si="107"/>
        <v>0</v>
      </c>
      <c r="CW50" s="221">
        <f t="shared" si="108"/>
        <v>0</v>
      </c>
      <c r="CY50" s="221">
        <f t="shared" si="109"/>
        <v>1</v>
      </c>
      <c r="CZ50" s="221">
        <f t="shared" si="112"/>
        <v>1</v>
      </c>
      <c r="DA50" s="221">
        <f t="shared" si="112"/>
        <v>1</v>
      </c>
      <c r="DB50" s="221">
        <f t="shared" si="112"/>
        <v>1</v>
      </c>
      <c r="DC50" s="221">
        <f t="shared" si="111"/>
        <v>1</v>
      </c>
      <c r="DD50" s="221">
        <f t="shared" si="111"/>
        <v>1</v>
      </c>
      <c r="DE50" s="221">
        <f t="shared" si="111"/>
        <v>1</v>
      </c>
      <c r="DF50" s="221">
        <f t="shared" si="111"/>
        <v>1</v>
      </c>
      <c r="DG50" s="221">
        <f t="shared" si="111"/>
        <v>1</v>
      </c>
      <c r="DH50" s="221">
        <f t="shared" si="111"/>
        <v>1</v>
      </c>
      <c r="DI50" s="221">
        <f t="shared" si="111"/>
        <v>1</v>
      </c>
      <c r="DJ50" s="221">
        <f t="shared" si="111"/>
        <v>1</v>
      </c>
      <c r="DK50" s="221">
        <f t="shared" si="111"/>
        <v>1</v>
      </c>
    </row>
    <row r="51" spans="1:115">
      <c r="A51" s="242"/>
      <c r="B51" s="243"/>
      <c r="C51" s="243"/>
      <c r="D51" s="244"/>
      <c r="E51" s="245"/>
      <c r="F51" s="246"/>
      <c r="G51" s="247"/>
      <c r="H51" s="246"/>
      <c r="I51" s="246"/>
      <c r="J51" s="247"/>
      <c r="K51" s="246"/>
      <c r="L51" s="246"/>
      <c r="M51" s="247"/>
      <c r="N51" s="246"/>
      <c r="O51" s="246"/>
      <c r="P51" s="247"/>
      <c r="Q51" s="246"/>
      <c r="R51" s="246"/>
      <c r="S51" s="247"/>
      <c r="T51" s="246"/>
      <c r="U51" s="246"/>
      <c r="V51" s="247"/>
      <c r="W51" s="246"/>
      <c r="X51" s="246"/>
      <c r="Y51" s="247"/>
      <c r="Z51" s="246"/>
      <c r="AA51" s="246"/>
      <c r="AB51" s="247"/>
      <c r="AC51" s="246"/>
      <c r="AD51" s="246"/>
      <c r="AE51" s="247"/>
      <c r="AF51" s="246"/>
      <c r="AG51" s="246"/>
      <c r="AH51" s="247"/>
      <c r="AI51" s="246"/>
      <c r="AJ51" s="246"/>
      <c r="AK51" s="247"/>
      <c r="AL51" s="246"/>
      <c r="AM51" s="246"/>
      <c r="AN51" s="247"/>
      <c r="AO51" s="244"/>
      <c r="AP51" s="244"/>
      <c r="AQ51" s="256">
        <f>IF(ISNA(HLOOKUP("o",$AY51:$CH$58,59-ROW(),0)),0,HLOOKUP("o",$AY51:$CH$58,59-ROW(),0))</f>
        <v>0</v>
      </c>
      <c r="AR51" s="256">
        <f t="shared" si="56"/>
        <v>0</v>
      </c>
      <c r="AS51" s="250">
        <f t="shared" si="57"/>
        <v>6</v>
      </c>
      <c r="AT51" s="251">
        <f t="shared" si="58"/>
        <v>0</v>
      </c>
      <c r="AW51" s="252">
        <f t="shared" si="59"/>
        <v>0</v>
      </c>
      <c r="AX51" s="251">
        <f t="shared" si="60"/>
        <v>-1</v>
      </c>
      <c r="AY51" s="221">
        <f t="shared" si="61"/>
        <v>0</v>
      </c>
      <c r="AZ51" s="221">
        <f t="shared" si="62"/>
        <v>0</v>
      </c>
      <c r="BA51" s="221">
        <f t="shared" si="63"/>
        <v>0</v>
      </c>
      <c r="BB51" s="221">
        <f t="shared" si="64"/>
        <v>0</v>
      </c>
      <c r="BC51" s="221">
        <f t="shared" si="65"/>
        <v>0</v>
      </c>
      <c r="BD51" s="221">
        <f t="shared" si="66"/>
        <v>0</v>
      </c>
      <c r="BE51" s="221">
        <f t="shared" si="67"/>
        <v>0</v>
      </c>
      <c r="BF51" s="221">
        <f t="shared" si="68"/>
        <v>0</v>
      </c>
      <c r="BG51" s="221">
        <f t="shared" si="69"/>
        <v>0</v>
      </c>
      <c r="BH51" s="221">
        <f t="shared" si="70"/>
        <v>0</v>
      </c>
      <c r="BI51" s="221">
        <f t="shared" si="71"/>
        <v>0</v>
      </c>
      <c r="BJ51" s="221">
        <f t="shared" si="72"/>
        <v>0</v>
      </c>
      <c r="BK51" s="221">
        <f t="shared" si="73"/>
        <v>0</v>
      </c>
      <c r="BL51" s="221">
        <f t="shared" si="74"/>
        <v>0</v>
      </c>
      <c r="BM51" s="221">
        <f t="shared" si="75"/>
        <v>0</v>
      </c>
      <c r="BN51" s="221">
        <f t="shared" si="76"/>
        <v>0</v>
      </c>
      <c r="BO51" s="221">
        <f t="shared" si="77"/>
        <v>0</v>
      </c>
      <c r="BP51" s="221">
        <f t="shared" si="78"/>
        <v>0</v>
      </c>
      <c r="BQ51" s="221">
        <f t="shared" si="79"/>
        <v>0</v>
      </c>
      <c r="BR51" s="221">
        <f t="shared" si="80"/>
        <v>0</v>
      </c>
      <c r="BS51" s="221">
        <f t="shared" si="81"/>
        <v>0</v>
      </c>
      <c r="BT51" s="221">
        <f t="shared" si="82"/>
        <v>0</v>
      </c>
      <c r="BU51" s="221">
        <f t="shared" si="83"/>
        <v>0</v>
      </c>
      <c r="BV51" s="221">
        <f t="shared" si="84"/>
        <v>0</v>
      </c>
      <c r="BW51" s="221">
        <f t="shared" si="85"/>
        <v>0</v>
      </c>
      <c r="BX51" s="221">
        <f t="shared" si="86"/>
        <v>0</v>
      </c>
      <c r="BY51" s="221">
        <f t="shared" si="87"/>
        <v>0</v>
      </c>
      <c r="BZ51" s="221">
        <f t="shared" si="88"/>
        <v>0</v>
      </c>
      <c r="CA51" s="221">
        <f t="shared" si="89"/>
        <v>0</v>
      </c>
      <c r="CB51" s="221">
        <f t="shared" si="90"/>
        <v>0</v>
      </c>
      <c r="CC51" s="221">
        <f t="shared" si="91"/>
        <v>0</v>
      </c>
      <c r="CD51" s="221">
        <f t="shared" si="92"/>
        <v>0</v>
      </c>
      <c r="CE51" s="221">
        <f t="shared" si="93"/>
        <v>0</v>
      </c>
      <c r="CF51" s="221">
        <f t="shared" si="94"/>
        <v>0</v>
      </c>
      <c r="CG51" s="221">
        <f t="shared" si="95"/>
        <v>0</v>
      </c>
      <c r="CH51" s="221">
        <f t="shared" si="96"/>
        <v>0</v>
      </c>
      <c r="CL51" s="221">
        <f t="shared" si="97"/>
        <v>0</v>
      </c>
      <c r="CM51" s="221">
        <f t="shared" si="98"/>
        <v>0</v>
      </c>
      <c r="CN51" s="221">
        <f t="shared" si="99"/>
        <v>0</v>
      </c>
      <c r="CO51" s="221">
        <f t="shared" si="100"/>
        <v>0</v>
      </c>
      <c r="CP51" s="221">
        <f t="shared" si="101"/>
        <v>0</v>
      </c>
      <c r="CQ51" s="221">
        <f t="shared" si="102"/>
        <v>0</v>
      </c>
      <c r="CR51" s="221">
        <f t="shared" si="103"/>
        <v>0</v>
      </c>
      <c r="CS51" s="221">
        <f t="shared" si="104"/>
        <v>0</v>
      </c>
      <c r="CT51" s="221">
        <f t="shared" si="105"/>
        <v>0</v>
      </c>
      <c r="CU51" s="221">
        <f t="shared" si="106"/>
        <v>0</v>
      </c>
      <c r="CV51" s="221">
        <f t="shared" si="107"/>
        <v>0</v>
      </c>
      <c r="CW51" s="221">
        <f t="shared" si="108"/>
        <v>0</v>
      </c>
      <c r="CY51" s="221">
        <f t="shared" si="109"/>
        <v>1</v>
      </c>
      <c r="CZ51" s="221">
        <f t="shared" si="112"/>
        <v>1</v>
      </c>
      <c r="DA51" s="221">
        <f t="shared" si="112"/>
        <v>1</v>
      </c>
      <c r="DB51" s="221">
        <f t="shared" si="112"/>
        <v>1</v>
      </c>
      <c r="DC51" s="221">
        <f t="shared" si="111"/>
        <v>1</v>
      </c>
      <c r="DD51" s="221">
        <f t="shared" si="111"/>
        <v>1</v>
      </c>
      <c r="DE51" s="221">
        <f t="shared" si="111"/>
        <v>1</v>
      </c>
      <c r="DF51" s="221">
        <f t="shared" si="111"/>
        <v>1</v>
      </c>
      <c r="DG51" s="221">
        <f t="shared" si="111"/>
        <v>1</v>
      </c>
      <c r="DH51" s="221">
        <f t="shared" si="111"/>
        <v>1</v>
      </c>
      <c r="DI51" s="221">
        <f t="shared" si="111"/>
        <v>1</v>
      </c>
      <c r="DJ51" s="221">
        <f t="shared" si="111"/>
        <v>1</v>
      </c>
      <c r="DK51" s="221">
        <f t="shared" si="111"/>
        <v>1</v>
      </c>
    </row>
    <row r="52" spans="1:115">
      <c r="A52" s="242"/>
      <c r="B52" s="243"/>
      <c r="C52" s="243"/>
      <c r="D52" s="244"/>
      <c r="E52" s="245"/>
      <c r="F52" s="246"/>
      <c r="G52" s="247"/>
      <c r="H52" s="246"/>
      <c r="I52" s="246"/>
      <c r="J52" s="247"/>
      <c r="K52" s="246"/>
      <c r="L52" s="246"/>
      <c r="M52" s="247"/>
      <c r="N52" s="246"/>
      <c r="O52" s="246"/>
      <c r="P52" s="247"/>
      <c r="Q52" s="246"/>
      <c r="R52" s="246"/>
      <c r="S52" s="247"/>
      <c r="T52" s="246"/>
      <c r="U52" s="246"/>
      <c r="V52" s="247"/>
      <c r="W52" s="246"/>
      <c r="X52" s="246"/>
      <c r="Y52" s="247"/>
      <c r="Z52" s="246"/>
      <c r="AA52" s="246"/>
      <c r="AB52" s="247"/>
      <c r="AC52" s="246"/>
      <c r="AD52" s="246"/>
      <c r="AE52" s="247"/>
      <c r="AF52" s="246"/>
      <c r="AG52" s="246"/>
      <c r="AH52" s="247"/>
      <c r="AI52" s="246"/>
      <c r="AJ52" s="246"/>
      <c r="AK52" s="247"/>
      <c r="AL52" s="246"/>
      <c r="AM52" s="246"/>
      <c r="AN52" s="247"/>
      <c r="AO52" s="244"/>
      <c r="AP52" s="244"/>
      <c r="AQ52" s="256">
        <f>IF(ISNA(HLOOKUP("o",$AY52:$CH$58,59-ROW(),0)),0,HLOOKUP("o",$AY52:$CH$58,59-ROW(),0))</f>
        <v>0</v>
      </c>
      <c r="AR52" s="256">
        <f t="shared" si="56"/>
        <v>0</v>
      </c>
      <c r="AS52" s="250">
        <f t="shared" si="57"/>
        <v>6</v>
      </c>
      <c r="AT52" s="251">
        <f t="shared" si="58"/>
        <v>0</v>
      </c>
      <c r="AW52" s="252">
        <f t="shared" si="59"/>
        <v>0</v>
      </c>
      <c r="AX52" s="251">
        <f t="shared" si="60"/>
        <v>-1</v>
      </c>
      <c r="AY52" s="221">
        <f t="shared" si="61"/>
        <v>0</v>
      </c>
      <c r="AZ52" s="221">
        <f t="shared" si="62"/>
        <v>0</v>
      </c>
      <c r="BA52" s="221">
        <f t="shared" si="63"/>
        <v>0</v>
      </c>
      <c r="BB52" s="221">
        <f t="shared" si="64"/>
        <v>0</v>
      </c>
      <c r="BC52" s="221">
        <f t="shared" si="65"/>
        <v>0</v>
      </c>
      <c r="BD52" s="221">
        <f t="shared" si="66"/>
        <v>0</v>
      </c>
      <c r="BE52" s="221">
        <f t="shared" si="67"/>
        <v>0</v>
      </c>
      <c r="BF52" s="221">
        <f t="shared" si="68"/>
        <v>0</v>
      </c>
      <c r="BG52" s="221">
        <f t="shared" si="69"/>
        <v>0</v>
      </c>
      <c r="BH52" s="221">
        <f t="shared" si="70"/>
        <v>0</v>
      </c>
      <c r="BI52" s="221">
        <f t="shared" si="71"/>
        <v>0</v>
      </c>
      <c r="BJ52" s="221">
        <f t="shared" si="72"/>
        <v>0</v>
      </c>
      <c r="BK52" s="221">
        <f t="shared" si="73"/>
        <v>0</v>
      </c>
      <c r="BL52" s="221">
        <f t="shared" si="74"/>
        <v>0</v>
      </c>
      <c r="BM52" s="221">
        <f t="shared" si="75"/>
        <v>0</v>
      </c>
      <c r="BN52" s="221">
        <f t="shared" si="76"/>
        <v>0</v>
      </c>
      <c r="BO52" s="221">
        <f t="shared" si="77"/>
        <v>0</v>
      </c>
      <c r="BP52" s="221">
        <f t="shared" si="78"/>
        <v>0</v>
      </c>
      <c r="BQ52" s="221">
        <f t="shared" si="79"/>
        <v>0</v>
      </c>
      <c r="BR52" s="221">
        <f t="shared" si="80"/>
        <v>0</v>
      </c>
      <c r="BS52" s="221">
        <f t="shared" si="81"/>
        <v>0</v>
      </c>
      <c r="BT52" s="221">
        <f t="shared" si="82"/>
        <v>0</v>
      </c>
      <c r="BU52" s="221">
        <f t="shared" si="83"/>
        <v>0</v>
      </c>
      <c r="BV52" s="221">
        <f t="shared" si="84"/>
        <v>0</v>
      </c>
      <c r="BW52" s="221">
        <f t="shared" si="85"/>
        <v>0</v>
      </c>
      <c r="BX52" s="221">
        <f t="shared" si="86"/>
        <v>0</v>
      </c>
      <c r="BY52" s="221">
        <f t="shared" si="87"/>
        <v>0</v>
      </c>
      <c r="BZ52" s="221">
        <f t="shared" si="88"/>
        <v>0</v>
      </c>
      <c r="CA52" s="221">
        <f t="shared" si="89"/>
        <v>0</v>
      </c>
      <c r="CB52" s="221">
        <f t="shared" si="90"/>
        <v>0</v>
      </c>
      <c r="CC52" s="221">
        <f t="shared" si="91"/>
        <v>0</v>
      </c>
      <c r="CD52" s="221">
        <f t="shared" si="92"/>
        <v>0</v>
      </c>
      <c r="CE52" s="221">
        <f t="shared" si="93"/>
        <v>0</v>
      </c>
      <c r="CF52" s="221">
        <f t="shared" si="94"/>
        <v>0</v>
      </c>
      <c r="CG52" s="221">
        <f t="shared" si="95"/>
        <v>0</v>
      </c>
      <c r="CH52" s="221">
        <f t="shared" si="96"/>
        <v>0</v>
      </c>
      <c r="CL52" s="221">
        <f t="shared" si="97"/>
        <v>0</v>
      </c>
      <c r="CM52" s="221">
        <f t="shared" si="98"/>
        <v>0</v>
      </c>
      <c r="CN52" s="221">
        <f t="shared" si="99"/>
        <v>0</v>
      </c>
      <c r="CO52" s="221">
        <f t="shared" si="100"/>
        <v>0</v>
      </c>
      <c r="CP52" s="221">
        <f t="shared" si="101"/>
        <v>0</v>
      </c>
      <c r="CQ52" s="221">
        <f t="shared" si="102"/>
        <v>0</v>
      </c>
      <c r="CR52" s="221">
        <f t="shared" si="103"/>
        <v>0</v>
      </c>
      <c r="CS52" s="221">
        <f t="shared" si="104"/>
        <v>0</v>
      </c>
      <c r="CT52" s="221">
        <f t="shared" si="105"/>
        <v>0</v>
      </c>
      <c r="CU52" s="221">
        <f t="shared" si="106"/>
        <v>0</v>
      </c>
      <c r="CV52" s="221">
        <f t="shared" si="107"/>
        <v>0</v>
      </c>
      <c r="CW52" s="221">
        <f t="shared" si="108"/>
        <v>0</v>
      </c>
      <c r="CY52" s="221">
        <f t="shared" si="109"/>
        <v>1</v>
      </c>
      <c r="CZ52" s="221">
        <f t="shared" si="112"/>
        <v>1</v>
      </c>
      <c r="DA52" s="221">
        <f t="shared" si="112"/>
        <v>1</v>
      </c>
      <c r="DB52" s="221">
        <f t="shared" si="112"/>
        <v>1</v>
      </c>
      <c r="DC52" s="221">
        <f t="shared" si="111"/>
        <v>1</v>
      </c>
      <c r="DD52" s="221">
        <f t="shared" si="111"/>
        <v>1</v>
      </c>
      <c r="DE52" s="221">
        <f t="shared" si="111"/>
        <v>1</v>
      </c>
      <c r="DF52" s="221">
        <f t="shared" si="111"/>
        <v>1</v>
      </c>
      <c r="DG52" s="221">
        <f t="shared" si="111"/>
        <v>1</v>
      </c>
      <c r="DH52" s="221">
        <f t="shared" si="111"/>
        <v>1</v>
      </c>
      <c r="DI52" s="221">
        <f t="shared" si="111"/>
        <v>1</v>
      </c>
      <c r="DJ52" s="221">
        <f t="shared" si="111"/>
        <v>1</v>
      </c>
      <c r="DK52" s="221">
        <f t="shared" si="111"/>
        <v>1</v>
      </c>
    </row>
    <row r="53" spans="1:115">
      <c r="A53" s="242"/>
      <c r="B53" s="243"/>
      <c r="C53" s="243"/>
      <c r="D53" s="244"/>
      <c r="E53" s="245"/>
      <c r="F53" s="246"/>
      <c r="G53" s="247"/>
      <c r="H53" s="246"/>
      <c r="I53" s="246"/>
      <c r="J53" s="247"/>
      <c r="K53" s="246"/>
      <c r="L53" s="246"/>
      <c r="M53" s="247"/>
      <c r="N53" s="246"/>
      <c r="O53" s="246"/>
      <c r="P53" s="247"/>
      <c r="Q53" s="246"/>
      <c r="R53" s="246"/>
      <c r="S53" s="247"/>
      <c r="T53" s="246"/>
      <c r="U53" s="246"/>
      <c r="V53" s="247"/>
      <c r="W53" s="246"/>
      <c r="X53" s="246"/>
      <c r="Y53" s="247"/>
      <c r="Z53" s="246"/>
      <c r="AA53" s="246"/>
      <c r="AB53" s="247"/>
      <c r="AC53" s="246"/>
      <c r="AD53" s="246"/>
      <c r="AE53" s="247"/>
      <c r="AF53" s="246"/>
      <c r="AG53" s="246"/>
      <c r="AH53" s="247"/>
      <c r="AI53" s="246"/>
      <c r="AJ53" s="246"/>
      <c r="AK53" s="247"/>
      <c r="AL53" s="246"/>
      <c r="AM53" s="246"/>
      <c r="AN53" s="247"/>
      <c r="AO53" s="244"/>
      <c r="AP53" s="244"/>
      <c r="AQ53" s="256">
        <f>IF(ISNA(HLOOKUP("o",$AY53:$CH$58,59-ROW(),0)),0,HLOOKUP("o",$AY53:$CH$58,59-ROW(),0))</f>
        <v>0</v>
      </c>
      <c r="AR53" s="256">
        <f t="shared" si="56"/>
        <v>0</v>
      </c>
      <c r="AS53" s="250">
        <f t="shared" si="57"/>
        <v>6</v>
      </c>
      <c r="AT53" s="251">
        <f t="shared" si="58"/>
        <v>0</v>
      </c>
      <c r="AW53" s="252">
        <f t="shared" si="59"/>
        <v>0</v>
      </c>
      <c r="AX53" s="251">
        <f t="shared" si="60"/>
        <v>-1</v>
      </c>
      <c r="AY53" s="221">
        <f t="shared" si="61"/>
        <v>0</v>
      </c>
      <c r="AZ53" s="221">
        <f t="shared" si="62"/>
        <v>0</v>
      </c>
      <c r="BA53" s="221">
        <f t="shared" si="63"/>
        <v>0</v>
      </c>
      <c r="BB53" s="221">
        <f t="shared" si="64"/>
        <v>0</v>
      </c>
      <c r="BC53" s="221">
        <f t="shared" si="65"/>
        <v>0</v>
      </c>
      <c r="BD53" s="221">
        <f t="shared" si="66"/>
        <v>0</v>
      </c>
      <c r="BE53" s="221">
        <f t="shared" si="67"/>
        <v>0</v>
      </c>
      <c r="BF53" s="221">
        <f t="shared" si="68"/>
        <v>0</v>
      </c>
      <c r="BG53" s="221">
        <f t="shared" si="69"/>
        <v>0</v>
      </c>
      <c r="BH53" s="221">
        <f t="shared" si="70"/>
        <v>0</v>
      </c>
      <c r="BI53" s="221">
        <f t="shared" si="71"/>
        <v>0</v>
      </c>
      <c r="BJ53" s="221">
        <f t="shared" si="72"/>
        <v>0</v>
      </c>
      <c r="BK53" s="221">
        <f t="shared" si="73"/>
        <v>0</v>
      </c>
      <c r="BL53" s="221">
        <f t="shared" si="74"/>
        <v>0</v>
      </c>
      <c r="BM53" s="221">
        <f t="shared" si="75"/>
        <v>0</v>
      </c>
      <c r="BN53" s="221">
        <f t="shared" si="76"/>
        <v>0</v>
      </c>
      <c r="BO53" s="221">
        <f t="shared" si="77"/>
        <v>0</v>
      </c>
      <c r="BP53" s="221">
        <f t="shared" si="78"/>
        <v>0</v>
      </c>
      <c r="BQ53" s="221">
        <f t="shared" si="79"/>
        <v>0</v>
      </c>
      <c r="BR53" s="221">
        <f t="shared" si="80"/>
        <v>0</v>
      </c>
      <c r="BS53" s="221">
        <f t="shared" si="81"/>
        <v>0</v>
      </c>
      <c r="BT53" s="221">
        <f t="shared" si="82"/>
        <v>0</v>
      </c>
      <c r="BU53" s="221">
        <f t="shared" si="83"/>
        <v>0</v>
      </c>
      <c r="BV53" s="221">
        <f t="shared" si="84"/>
        <v>0</v>
      </c>
      <c r="BW53" s="221">
        <f t="shared" si="85"/>
        <v>0</v>
      </c>
      <c r="BX53" s="221">
        <f t="shared" si="86"/>
        <v>0</v>
      </c>
      <c r="BY53" s="221">
        <f t="shared" si="87"/>
        <v>0</v>
      </c>
      <c r="BZ53" s="221">
        <f t="shared" si="88"/>
        <v>0</v>
      </c>
      <c r="CA53" s="221">
        <f t="shared" si="89"/>
        <v>0</v>
      </c>
      <c r="CB53" s="221">
        <f t="shared" si="90"/>
        <v>0</v>
      </c>
      <c r="CC53" s="221">
        <f t="shared" si="91"/>
        <v>0</v>
      </c>
      <c r="CD53" s="221">
        <f t="shared" si="92"/>
        <v>0</v>
      </c>
      <c r="CE53" s="221">
        <f t="shared" si="93"/>
        <v>0</v>
      </c>
      <c r="CF53" s="221">
        <f t="shared" si="94"/>
        <v>0</v>
      </c>
      <c r="CG53" s="221">
        <f t="shared" si="95"/>
        <v>0</v>
      </c>
      <c r="CH53" s="221">
        <f t="shared" si="96"/>
        <v>0</v>
      </c>
      <c r="CL53" s="221">
        <f t="shared" si="97"/>
        <v>0</v>
      </c>
      <c r="CM53" s="221">
        <f t="shared" si="98"/>
        <v>0</v>
      </c>
      <c r="CN53" s="221">
        <f t="shared" si="99"/>
        <v>0</v>
      </c>
      <c r="CO53" s="221">
        <f t="shared" si="100"/>
        <v>0</v>
      </c>
      <c r="CP53" s="221">
        <f t="shared" si="101"/>
        <v>0</v>
      </c>
      <c r="CQ53" s="221">
        <f t="shared" si="102"/>
        <v>0</v>
      </c>
      <c r="CR53" s="221">
        <f t="shared" si="103"/>
        <v>0</v>
      </c>
      <c r="CS53" s="221">
        <f t="shared" si="104"/>
        <v>0</v>
      </c>
      <c r="CT53" s="221">
        <f t="shared" si="105"/>
        <v>0</v>
      </c>
      <c r="CU53" s="221">
        <f t="shared" si="106"/>
        <v>0</v>
      </c>
      <c r="CV53" s="221">
        <f t="shared" si="107"/>
        <v>0</v>
      </c>
      <c r="CW53" s="221">
        <f t="shared" si="108"/>
        <v>0</v>
      </c>
      <c r="CY53" s="221">
        <f t="shared" si="109"/>
        <v>1</v>
      </c>
      <c r="CZ53" s="221">
        <f t="shared" si="112"/>
        <v>1</v>
      </c>
      <c r="DA53" s="221">
        <f t="shared" si="112"/>
        <v>1</v>
      </c>
      <c r="DB53" s="221">
        <f t="shared" si="112"/>
        <v>1</v>
      </c>
      <c r="DC53" s="221">
        <f t="shared" si="111"/>
        <v>1</v>
      </c>
      <c r="DD53" s="221">
        <f t="shared" si="111"/>
        <v>1</v>
      </c>
      <c r="DE53" s="221">
        <f t="shared" si="111"/>
        <v>1</v>
      </c>
      <c r="DF53" s="221">
        <f t="shared" si="111"/>
        <v>1</v>
      </c>
      <c r="DG53" s="221">
        <f t="shared" si="111"/>
        <v>1</v>
      </c>
      <c r="DH53" s="221">
        <f t="shared" si="111"/>
        <v>1</v>
      </c>
      <c r="DI53" s="221">
        <f t="shared" si="111"/>
        <v>1</v>
      </c>
      <c r="DJ53" s="221">
        <f t="shared" si="111"/>
        <v>1</v>
      </c>
      <c r="DK53" s="221">
        <f t="shared" si="111"/>
        <v>1</v>
      </c>
    </row>
    <row r="54" spans="1:115">
      <c r="A54" s="242"/>
      <c r="B54" s="243"/>
      <c r="C54" s="243"/>
      <c r="D54" s="244"/>
      <c r="E54" s="245"/>
      <c r="F54" s="246"/>
      <c r="G54" s="247"/>
      <c r="H54" s="246"/>
      <c r="I54" s="246"/>
      <c r="J54" s="247"/>
      <c r="K54" s="246"/>
      <c r="L54" s="246"/>
      <c r="M54" s="247"/>
      <c r="N54" s="246"/>
      <c r="O54" s="246"/>
      <c r="P54" s="247"/>
      <c r="Q54" s="246"/>
      <c r="R54" s="246"/>
      <c r="S54" s="247"/>
      <c r="T54" s="246"/>
      <c r="U54" s="246"/>
      <c r="V54" s="247"/>
      <c r="W54" s="246"/>
      <c r="X54" s="246"/>
      <c r="Y54" s="247"/>
      <c r="Z54" s="246"/>
      <c r="AA54" s="246"/>
      <c r="AB54" s="247"/>
      <c r="AC54" s="246"/>
      <c r="AD54" s="246"/>
      <c r="AE54" s="247"/>
      <c r="AF54" s="246"/>
      <c r="AG54" s="246"/>
      <c r="AH54" s="247"/>
      <c r="AI54" s="246"/>
      <c r="AJ54" s="246"/>
      <c r="AK54" s="247"/>
      <c r="AL54" s="246"/>
      <c r="AM54" s="246"/>
      <c r="AN54" s="247"/>
      <c r="AO54" s="244"/>
      <c r="AP54" s="244"/>
      <c r="AQ54" s="256">
        <f>IF(ISNA(HLOOKUP("o",$AY54:$CH$58,59-ROW(),0)),0,HLOOKUP("o",$AY54:$CH$58,59-ROW(),0))</f>
        <v>0</v>
      </c>
      <c r="AR54" s="256">
        <f t="shared" si="56"/>
        <v>0</v>
      </c>
      <c r="AS54" s="250">
        <f t="shared" si="57"/>
        <v>6</v>
      </c>
      <c r="AT54" s="251">
        <f t="shared" si="58"/>
        <v>0</v>
      </c>
      <c r="AW54" s="252">
        <f t="shared" si="59"/>
        <v>0</v>
      </c>
      <c r="AX54" s="251">
        <f t="shared" si="60"/>
        <v>-1</v>
      </c>
      <c r="AY54" s="221">
        <f t="shared" si="61"/>
        <v>0</v>
      </c>
      <c r="AZ54" s="221">
        <f t="shared" si="62"/>
        <v>0</v>
      </c>
      <c r="BA54" s="221">
        <f t="shared" si="63"/>
        <v>0</v>
      </c>
      <c r="BB54" s="221">
        <f t="shared" si="64"/>
        <v>0</v>
      </c>
      <c r="BC54" s="221">
        <f t="shared" si="65"/>
        <v>0</v>
      </c>
      <c r="BD54" s="221">
        <f t="shared" si="66"/>
        <v>0</v>
      </c>
      <c r="BE54" s="221">
        <f t="shared" si="67"/>
        <v>0</v>
      </c>
      <c r="BF54" s="221">
        <f t="shared" si="68"/>
        <v>0</v>
      </c>
      <c r="BG54" s="221">
        <f t="shared" si="69"/>
        <v>0</v>
      </c>
      <c r="BH54" s="221">
        <f t="shared" si="70"/>
        <v>0</v>
      </c>
      <c r="BI54" s="221">
        <f t="shared" si="71"/>
        <v>0</v>
      </c>
      <c r="BJ54" s="221">
        <f t="shared" si="72"/>
        <v>0</v>
      </c>
      <c r="BK54" s="221">
        <f t="shared" si="73"/>
        <v>0</v>
      </c>
      <c r="BL54" s="221">
        <f t="shared" si="74"/>
        <v>0</v>
      </c>
      <c r="BM54" s="221">
        <f t="shared" si="75"/>
        <v>0</v>
      </c>
      <c r="BN54" s="221">
        <f t="shared" si="76"/>
        <v>0</v>
      </c>
      <c r="BO54" s="221">
        <f t="shared" si="77"/>
        <v>0</v>
      </c>
      <c r="BP54" s="221">
        <f t="shared" si="78"/>
        <v>0</v>
      </c>
      <c r="BQ54" s="221">
        <f t="shared" si="79"/>
        <v>0</v>
      </c>
      <c r="BR54" s="221">
        <f t="shared" si="80"/>
        <v>0</v>
      </c>
      <c r="BS54" s="221">
        <f t="shared" si="81"/>
        <v>0</v>
      </c>
      <c r="BT54" s="221">
        <f t="shared" si="82"/>
        <v>0</v>
      </c>
      <c r="BU54" s="221">
        <f t="shared" si="83"/>
        <v>0</v>
      </c>
      <c r="BV54" s="221">
        <f t="shared" si="84"/>
        <v>0</v>
      </c>
      <c r="BW54" s="221">
        <f t="shared" si="85"/>
        <v>0</v>
      </c>
      <c r="BX54" s="221">
        <f t="shared" si="86"/>
        <v>0</v>
      </c>
      <c r="BY54" s="221">
        <f t="shared" si="87"/>
        <v>0</v>
      </c>
      <c r="BZ54" s="221">
        <f t="shared" si="88"/>
        <v>0</v>
      </c>
      <c r="CA54" s="221">
        <f t="shared" si="89"/>
        <v>0</v>
      </c>
      <c r="CB54" s="221">
        <f t="shared" si="90"/>
        <v>0</v>
      </c>
      <c r="CC54" s="221">
        <f t="shared" si="91"/>
        <v>0</v>
      </c>
      <c r="CD54" s="221">
        <f t="shared" si="92"/>
        <v>0</v>
      </c>
      <c r="CE54" s="221">
        <f t="shared" si="93"/>
        <v>0</v>
      </c>
      <c r="CF54" s="221">
        <f t="shared" si="94"/>
        <v>0</v>
      </c>
      <c r="CG54" s="221">
        <f t="shared" si="95"/>
        <v>0</v>
      </c>
      <c r="CH54" s="221">
        <f t="shared" si="96"/>
        <v>0</v>
      </c>
      <c r="CL54" s="221">
        <f t="shared" si="97"/>
        <v>0</v>
      </c>
      <c r="CM54" s="221">
        <f t="shared" si="98"/>
        <v>0</v>
      </c>
      <c r="CN54" s="221">
        <f t="shared" si="99"/>
        <v>0</v>
      </c>
      <c r="CO54" s="221">
        <f t="shared" si="100"/>
        <v>0</v>
      </c>
      <c r="CP54" s="221">
        <f t="shared" si="101"/>
        <v>0</v>
      </c>
      <c r="CQ54" s="221">
        <f t="shared" si="102"/>
        <v>0</v>
      </c>
      <c r="CR54" s="221">
        <f t="shared" si="103"/>
        <v>0</v>
      </c>
      <c r="CS54" s="221">
        <f t="shared" si="104"/>
        <v>0</v>
      </c>
      <c r="CT54" s="221">
        <f t="shared" si="105"/>
        <v>0</v>
      </c>
      <c r="CU54" s="221">
        <f t="shared" si="106"/>
        <v>0</v>
      </c>
      <c r="CV54" s="221">
        <f t="shared" si="107"/>
        <v>0</v>
      </c>
      <c r="CW54" s="221">
        <f t="shared" si="108"/>
        <v>0</v>
      </c>
      <c r="CY54" s="221">
        <f t="shared" si="109"/>
        <v>1</v>
      </c>
      <c r="CZ54" s="221">
        <f t="shared" si="112"/>
        <v>1</v>
      </c>
      <c r="DA54" s="221">
        <f t="shared" si="112"/>
        <v>1</v>
      </c>
      <c r="DB54" s="221">
        <f t="shared" si="112"/>
        <v>1</v>
      </c>
      <c r="DC54" s="221">
        <f t="shared" si="111"/>
        <v>1</v>
      </c>
      <c r="DD54" s="221">
        <f t="shared" si="111"/>
        <v>1</v>
      </c>
      <c r="DE54" s="221">
        <f t="shared" si="111"/>
        <v>1</v>
      </c>
      <c r="DF54" s="221">
        <f t="shared" si="111"/>
        <v>1</v>
      </c>
      <c r="DG54" s="221">
        <f t="shared" si="111"/>
        <v>1</v>
      </c>
      <c r="DH54" s="221">
        <f t="shared" si="111"/>
        <v>1</v>
      </c>
      <c r="DI54" s="221">
        <f t="shared" si="111"/>
        <v>1</v>
      </c>
      <c r="DJ54" s="221">
        <f t="shared" si="111"/>
        <v>1</v>
      </c>
      <c r="DK54" s="221">
        <f t="shared" si="111"/>
        <v>1</v>
      </c>
    </row>
    <row r="55" spans="1:115">
      <c r="A55" s="242"/>
      <c r="B55" s="243"/>
      <c r="C55" s="243"/>
      <c r="D55" s="244"/>
      <c r="E55" s="245"/>
      <c r="F55" s="246"/>
      <c r="G55" s="247"/>
      <c r="H55" s="246"/>
      <c r="I55" s="246"/>
      <c r="J55" s="247"/>
      <c r="K55" s="246"/>
      <c r="L55" s="246"/>
      <c r="M55" s="247"/>
      <c r="N55" s="246"/>
      <c r="O55" s="246"/>
      <c r="P55" s="247"/>
      <c r="Q55" s="246"/>
      <c r="R55" s="246"/>
      <c r="S55" s="247"/>
      <c r="T55" s="246"/>
      <c r="U55" s="246"/>
      <c r="V55" s="247"/>
      <c r="W55" s="246"/>
      <c r="X55" s="246"/>
      <c r="Y55" s="247"/>
      <c r="Z55" s="246"/>
      <c r="AA55" s="246"/>
      <c r="AB55" s="247"/>
      <c r="AC55" s="246"/>
      <c r="AD55" s="246"/>
      <c r="AE55" s="247"/>
      <c r="AF55" s="246"/>
      <c r="AG55" s="246"/>
      <c r="AH55" s="247"/>
      <c r="AI55" s="246"/>
      <c r="AJ55" s="246"/>
      <c r="AK55" s="247"/>
      <c r="AL55" s="246"/>
      <c r="AM55" s="246"/>
      <c r="AN55" s="247"/>
      <c r="AO55" s="244"/>
      <c r="AP55" s="244"/>
      <c r="AQ55" s="256">
        <f>IF(ISNA(HLOOKUP("o",$AY55:$CH$58,59-ROW(),0)),0,HLOOKUP("o",$AY55:$CH$58,59-ROW(),0))</f>
        <v>0</v>
      </c>
      <c r="AR55" s="256">
        <f t="shared" si="56"/>
        <v>0</v>
      </c>
      <c r="AS55" s="250">
        <f t="shared" si="57"/>
        <v>6</v>
      </c>
      <c r="AT55" s="251">
        <f t="shared" si="58"/>
        <v>0</v>
      </c>
      <c r="AW55" s="252">
        <f t="shared" si="59"/>
        <v>0</v>
      </c>
      <c r="AX55" s="251">
        <f t="shared" si="60"/>
        <v>-1</v>
      </c>
      <c r="AY55" s="221">
        <f t="shared" si="61"/>
        <v>0</v>
      </c>
      <c r="AZ55" s="221">
        <f t="shared" si="62"/>
        <v>0</v>
      </c>
      <c r="BA55" s="221">
        <f t="shared" si="63"/>
        <v>0</v>
      </c>
      <c r="BB55" s="221">
        <f t="shared" si="64"/>
        <v>0</v>
      </c>
      <c r="BC55" s="221">
        <f t="shared" si="65"/>
        <v>0</v>
      </c>
      <c r="BD55" s="221">
        <f t="shared" si="66"/>
        <v>0</v>
      </c>
      <c r="BE55" s="221">
        <f t="shared" si="67"/>
        <v>0</v>
      </c>
      <c r="BF55" s="221">
        <f t="shared" si="68"/>
        <v>0</v>
      </c>
      <c r="BG55" s="221">
        <f t="shared" si="69"/>
        <v>0</v>
      </c>
      <c r="BH55" s="221">
        <f t="shared" si="70"/>
        <v>0</v>
      </c>
      <c r="BI55" s="221">
        <f t="shared" si="71"/>
        <v>0</v>
      </c>
      <c r="BJ55" s="221">
        <f t="shared" si="72"/>
        <v>0</v>
      </c>
      <c r="BK55" s="221">
        <f t="shared" si="73"/>
        <v>0</v>
      </c>
      <c r="BL55" s="221">
        <f t="shared" si="74"/>
        <v>0</v>
      </c>
      <c r="BM55" s="221">
        <f t="shared" si="75"/>
        <v>0</v>
      </c>
      <c r="BN55" s="221">
        <f t="shared" si="76"/>
        <v>0</v>
      </c>
      <c r="BO55" s="221">
        <f t="shared" si="77"/>
        <v>0</v>
      </c>
      <c r="BP55" s="221">
        <f t="shared" si="78"/>
        <v>0</v>
      </c>
      <c r="BQ55" s="221">
        <f t="shared" si="79"/>
        <v>0</v>
      </c>
      <c r="BR55" s="221">
        <f t="shared" si="80"/>
        <v>0</v>
      </c>
      <c r="BS55" s="221">
        <f t="shared" si="81"/>
        <v>0</v>
      </c>
      <c r="BT55" s="221">
        <f t="shared" si="82"/>
        <v>0</v>
      </c>
      <c r="BU55" s="221">
        <f t="shared" si="83"/>
        <v>0</v>
      </c>
      <c r="BV55" s="221">
        <f t="shared" si="84"/>
        <v>0</v>
      </c>
      <c r="BW55" s="221">
        <f t="shared" si="85"/>
        <v>0</v>
      </c>
      <c r="BX55" s="221">
        <f t="shared" si="86"/>
        <v>0</v>
      </c>
      <c r="BY55" s="221">
        <f t="shared" si="87"/>
        <v>0</v>
      </c>
      <c r="BZ55" s="221">
        <f t="shared" si="88"/>
        <v>0</v>
      </c>
      <c r="CA55" s="221">
        <f t="shared" si="89"/>
        <v>0</v>
      </c>
      <c r="CB55" s="221">
        <f t="shared" si="90"/>
        <v>0</v>
      </c>
      <c r="CC55" s="221">
        <f t="shared" si="91"/>
        <v>0</v>
      </c>
      <c r="CD55" s="221">
        <f t="shared" si="92"/>
        <v>0</v>
      </c>
      <c r="CE55" s="221">
        <f t="shared" si="93"/>
        <v>0</v>
      </c>
      <c r="CF55" s="221">
        <f t="shared" si="94"/>
        <v>0</v>
      </c>
      <c r="CG55" s="221">
        <f t="shared" si="95"/>
        <v>0</v>
      </c>
      <c r="CH55" s="221">
        <f t="shared" si="96"/>
        <v>0</v>
      </c>
      <c r="CL55" s="221">
        <f t="shared" si="97"/>
        <v>0</v>
      </c>
      <c r="CM55" s="221">
        <f t="shared" si="98"/>
        <v>0</v>
      </c>
      <c r="CN55" s="221">
        <f t="shared" si="99"/>
        <v>0</v>
      </c>
      <c r="CO55" s="221">
        <f t="shared" si="100"/>
        <v>0</v>
      </c>
      <c r="CP55" s="221">
        <f t="shared" si="101"/>
        <v>0</v>
      </c>
      <c r="CQ55" s="221">
        <f t="shared" si="102"/>
        <v>0</v>
      </c>
      <c r="CR55" s="221">
        <f t="shared" si="103"/>
        <v>0</v>
      </c>
      <c r="CS55" s="221">
        <f t="shared" si="104"/>
        <v>0</v>
      </c>
      <c r="CT55" s="221">
        <f t="shared" si="105"/>
        <v>0</v>
      </c>
      <c r="CU55" s="221">
        <f t="shared" si="106"/>
        <v>0</v>
      </c>
      <c r="CV55" s="221">
        <f t="shared" si="107"/>
        <v>0</v>
      </c>
      <c r="CW55" s="221">
        <f t="shared" si="108"/>
        <v>0</v>
      </c>
      <c r="CY55" s="221">
        <f t="shared" si="109"/>
        <v>1</v>
      </c>
      <c r="CZ55" s="221">
        <f t="shared" si="112"/>
        <v>1</v>
      </c>
      <c r="DA55" s="221">
        <f t="shared" si="112"/>
        <v>1</v>
      </c>
      <c r="DB55" s="221">
        <f t="shared" si="112"/>
        <v>1</v>
      </c>
      <c r="DC55" s="221">
        <f t="shared" si="111"/>
        <v>1</v>
      </c>
      <c r="DD55" s="221">
        <f t="shared" si="111"/>
        <v>1</v>
      </c>
      <c r="DE55" s="221">
        <f t="shared" si="111"/>
        <v>1</v>
      </c>
      <c r="DF55" s="221">
        <f t="shared" si="111"/>
        <v>1</v>
      </c>
      <c r="DG55" s="221">
        <f t="shared" si="111"/>
        <v>1</v>
      </c>
      <c r="DH55" s="221">
        <f t="shared" si="111"/>
        <v>1</v>
      </c>
      <c r="DI55" s="221">
        <f t="shared" si="111"/>
        <v>1</v>
      </c>
      <c r="DJ55" s="221">
        <f t="shared" si="111"/>
        <v>1</v>
      </c>
      <c r="DK55" s="221">
        <f t="shared" si="111"/>
        <v>1</v>
      </c>
    </row>
    <row r="56" spans="1:115">
      <c r="A56" s="242"/>
      <c r="B56" s="243"/>
      <c r="C56" s="243"/>
      <c r="D56" s="244"/>
      <c r="E56" s="245"/>
      <c r="F56" s="246"/>
      <c r="G56" s="247"/>
      <c r="H56" s="246"/>
      <c r="I56" s="246"/>
      <c r="J56" s="247"/>
      <c r="K56" s="246"/>
      <c r="L56" s="246"/>
      <c r="M56" s="247"/>
      <c r="N56" s="246"/>
      <c r="O56" s="246"/>
      <c r="P56" s="247"/>
      <c r="Q56" s="246"/>
      <c r="R56" s="246"/>
      <c r="S56" s="247"/>
      <c r="T56" s="246"/>
      <c r="U56" s="246"/>
      <c r="V56" s="247"/>
      <c r="W56" s="246"/>
      <c r="X56" s="246"/>
      <c r="Y56" s="247"/>
      <c r="Z56" s="246"/>
      <c r="AA56" s="246"/>
      <c r="AB56" s="247"/>
      <c r="AC56" s="246"/>
      <c r="AD56" s="246"/>
      <c r="AE56" s="247"/>
      <c r="AF56" s="246"/>
      <c r="AG56" s="246"/>
      <c r="AH56" s="247"/>
      <c r="AI56" s="246"/>
      <c r="AJ56" s="246"/>
      <c r="AK56" s="247"/>
      <c r="AL56" s="246"/>
      <c r="AM56" s="246"/>
      <c r="AN56" s="247"/>
      <c r="AO56" s="244"/>
      <c r="AP56" s="244"/>
      <c r="AQ56" s="256">
        <f>IF(ISNA(HLOOKUP("o",$AY56:$CH$58,59-ROW(),0)),0,HLOOKUP("o",$AY56:$CH$58,59-ROW(),0))</f>
        <v>0</v>
      </c>
      <c r="AR56" s="256">
        <f t="shared" si="56"/>
        <v>0</v>
      </c>
      <c r="AS56" s="250">
        <f t="shared" si="57"/>
        <v>6</v>
      </c>
      <c r="AT56" s="251">
        <f t="shared" si="58"/>
        <v>0</v>
      </c>
      <c r="AW56" s="252">
        <f t="shared" si="59"/>
        <v>0</v>
      </c>
      <c r="AX56" s="251">
        <f t="shared" si="60"/>
        <v>-1</v>
      </c>
      <c r="AY56" s="221">
        <f t="shared" si="61"/>
        <v>0</v>
      </c>
      <c r="AZ56" s="221">
        <f t="shared" si="62"/>
        <v>0</v>
      </c>
      <c r="BA56" s="221">
        <f t="shared" si="63"/>
        <v>0</v>
      </c>
      <c r="BB56" s="221">
        <f t="shared" si="64"/>
        <v>0</v>
      </c>
      <c r="BC56" s="221">
        <f t="shared" si="65"/>
        <v>0</v>
      </c>
      <c r="BD56" s="221">
        <f t="shared" si="66"/>
        <v>0</v>
      </c>
      <c r="BE56" s="221">
        <f t="shared" si="67"/>
        <v>0</v>
      </c>
      <c r="BF56" s="221">
        <f t="shared" si="68"/>
        <v>0</v>
      </c>
      <c r="BG56" s="221">
        <f t="shared" si="69"/>
        <v>0</v>
      </c>
      <c r="BH56" s="221">
        <f t="shared" si="70"/>
        <v>0</v>
      </c>
      <c r="BI56" s="221">
        <f t="shared" si="71"/>
        <v>0</v>
      </c>
      <c r="BJ56" s="221">
        <f t="shared" si="72"/>
        <v>0</v>
      </c>
      <c r="BK56" s="221">
        <f t="shared" si="73"/>
        <v>0</v>
      </c>
      <c r="BL56" s="221">
        <f t="shared" si="74"/>
        <v>0</v>
      </c>
      <c r="BM56" s="221">
        <f t="shared" si="75"/>
        <v>0</v>
      </c>
      <c r="BN56" s="221">
        <f t="shared" si="76"/>
        <v>0</v>
      </c>
      <c r="BO56" s="221">
        <f t="shared" si="77"/>
        <v>0</v>
      </c>
      <c r="BP56" s="221">
        <f t="shared" si="78"/>
        <v>0</v>
      </c>
      <c r="BQ56" s="221">
        <f t="shared" si="79"/>
        <v>0</v>
      </c>
      <c r="BR56" s="221">
        <f t="shared" si="80"/>
        <v>0</v>
      </c>
      <c r="BS56" s="221">
        <f t="shared" si="81"/>
        <v>0</v>
      </c>
      <c r="BT56" s="221">
        <f t="shared" si="82"/>
        <v>0</v>
      </c>
      <c r="BU56" s="221">
        <f t="shared" si="83"/>
        <v>0</v>
      </c>
      <c r="BV56" s="221">
        <f t="shared" si="84"/>
        <v>0</v>
      </c>
      <c r="BW56" s="221">
        <f t="shared" si="85"/>
        <v>0</v>
      </c>
      <c r="BX56" s="221">
        <f t="shared" si="86"/>
        <v>0</v>
      </c>
      <c r="BY56" s="221">
        <f t="shared" si="87"/>
        <v>0</v>
      </c>
      <c r="BZ56" s="221">
        <f t="shared" si="88"/>
        <v>0</v>
      </c>
      <c r="CA56" s="221">
        <f t="shared" si="89"/>
        <v>0</v>
      </c>
      <c r="CB56" s="221">
        <f t="shared" si="90"/>
        <v>0</v>
      </c>
      <c r="CC56" s="221">
        <f t="shared" si="91"/>
        <v>0</v>
      </c>
      <c r="CD56" s="221">
        <f t="shared" si="92"/>
        <v>0</v>
      </c>
      <c r="CE56" s="221">
        <f t="shared" si="93"/>
        <v>0</v>
      </c>
      <c r="CF56" s="221">
        <f t="shared" si="94"/>
        <v>0</v>
      </c>
      <c r="CG56" s="221">
        <f t="shared" si="95"/>
        <v>0</v>
      </c>
      <c r="CH56" s="221">
        <f t="shared" si="96"/>
        <v>0</v>
      </c>
      <c r="CL56" s="221">
        <f t="shared" si="97"/>
        <v>0</v>
      </c>
      <c r="CM56" s="221">
        <f t="shared" si="98"/>
        <v>0</v>
      </c>
      <c r="CN56" s="221">
        <f t="shared" si="99"/>
        <v>0</v>
      </c>
      <c r="CO56" s="221">
        <f t="shared" si="100"/>
        <v>0</v>
      </c>
      <c r="CP56" s="221">
        <f t="shared" si="101"/>
        <v>0</v>
      </c>
      <c r="CQ56" s="221">
        <f t="shared" si="102"/>
        <v>0</v>
      </c>
      <c r="CR56" s="221">
        <f t="shared" si="103"/>
        <v>0</v>
      </c>
      <c r="CS56" s="221">
        <f t="shared" si="104"/>
        <v>0</v>
      </c>
      <c r="CT56" s="221">
        <f t="shared" si="105"/>
        <v>0</v>
      </c>
      <c r="CU56" s="221">
        <f t="shared" si="106"/>
        <v>0</v>
      </c>
      <c r="CV56" s="221">
        <f t="shared" si="107"/>
        <v>0</v>
      </c>
      <c r="CW56" s="221">
        <f t="shared" si="108"/>
        <v>0</v>
      </c>
      <c r="CY56" s="221">
        <f t="shared" si="109"/>
        <v>1</v>
      </c>
      <c r="CZ56" s="221">
        <f t="shared" si="112"/>
        <v>1</v>
      </c>
      <c r="DA56" s="221">
        <f t="shared" si="112"/>
        <v>1</v>
      </c>
      <c r="DB56" s="221">
        <f t="shared" si="112"/>
        <v>1</v>
      </c>
      <c r="DC56" s="221">
        <f t="shared" si="111"/>
        <v>1</v>
      </c>
      <c r="DD56" s="221">
        <f t="shared" si="111"/>
        <v>1</v>
      </c>
      <c r="DE56" s="221">
        <f t="shared" si="111"/>
        <v>1</v>
      </c>
      <c r="DF56" s="221">
        <f t="shared" si="111"/>
        <v>1</v>
      </c>
      <c r="DG56" s="221">
        <f t="shared" si="111"/>
        <v>1</v>
      </c>
      <c r="DH56" s="221">
        <f t="shared" si="111"/>
        <v>1</v>
      </c>
      <c r="DI56" s="221">
        <f t="shared" si="111"/>
        <v>1</v>
      </c>
      <c r="DJ56" s="221">
        <f t="shared" si="111"/>
        <v>1</v>
      </c>
      <c r="DK56" s="221">
        <f t="shared" si="111"/>
        <v>1</v>
      </c>
    </row>
    <row r="58" spans="1:115">
      <c r="AY58" s="221">
        <f>AN$22</f>
        <v>0</v>
      </c>
      <c r="AZ58" s="221">
        <f>AM$22</f>
        <v>0</v>
      </c>
      <c r="BA58" s="221">
        <f>AL$22</f>
        <v>0</v>
      </c>
      <c r="BB58" s="221">
        <f>AK$22</f>
        <v>0</v>
      </c>
      <c r="BC58" s="221">
        <f>AJ$22</f>
        <v>0</v>
      </c>
      <c r="BD58" s="221">
        <f>AI$22</f>
        <v>0</v>
      </c>
      <c r="BE58" s="221">
        <f>AH$22</f>
        <v>0</v>
      </c>
      <c r="BF58" s="221">
        <f>AG$22</f>
        <v>0</v>
      </c>
      <c r="BG58" s="221">
        <f>AF$22</f>
        <v>0</v>
      </c>
      <c r="BH58" s="221">
        <f>AE$22</f>
        <v>150</v>
      </c>
      <c r="BI58" s="221">
        <f>AD$22</f>
        <v>150</v>
      </c>
      <c r="BJ58" s="221">
        <f>AC$22</f>
        <v>150</v>
      </c>
      <c r="BK58" s="221">
        <f>AB$22</f>
        <v>145</v>
      </c>
      <c r="BL58" s="221">
        <f>AA$22</f>
        <v>145</v>
      </c>
      <c r="BM58" s="221">
        <f>Z$22</f>
        <v>145</v>
      </c>
      <c r="BN58" s="221">
        <f>Y$22</f>
        <v>140</v>
      </c>
      <c r="BO58" s="221">
        <f>X$22</f>
        <v>140</v>
      </c>
      <c r="BP58" s="221">
        <f>W$22</f>
        <v>140</v>
      </c>
      <c r="BQ58" s="221">
        <f>V$22</f>
        <v>136</v>
      </c>
      <c r="BR58" s="221">
        <f>U$22</f>
        <v>136</v>
      </c>
      <c r="BS58" s="221">
        <f>T$22</f>
        <v>136</v>
      </c>
      <c r="BT58" s="221">
        <f>S$22</f>
        <v>130</v>
      </c>
      <c r="BU58" s="221">
        <f>R$22</f>
        <v>130</v>
      </c>
      <c r="BV58" s="221">
        <f>Q$22</f>
        <v>130</v>
      </c>
      <c r="BW58" s="221">
        <f>P$22</f>
        <v>115</v>
      </c>
      <c r="BX58" s="221">
        <f>O$22</f>
        <v>115</v>
      </c>
      <c r="BY58" s="221">
        <f>N$22</f>
        <v>115</v>
      </c>
      <c r="BZ58" s="221">
        <f>M$22</f>
        <v>120</v>
      </c>
      <c r="CA58" s="221">
        <f>L$22</f>
        <v>120</v>
      </c>
      <c r="CB58" s="221">
        <f>K$22</f>
        <v>120</v>
      </c>
      <c r="CC58" s="221">
        <f>J$22</f>
        <v>110</v>
      </c>
      <c r="CD58" s="221">
        <f>I$22</f>
        <v>110</v>
      </c>
      <c r="CE58" s="221">
        <f>H$22</f>
        <v>110</v>
      </c>
      <c r="CF58" s="221">
        <f>G$22</f>
        <v>100</v>
      </c>
      <c r="CG58" s="221">
        <f>F$22</f>
        <v>100</v>
      </c>
      <c r="CH58" s="221">
        <f>E$22</f>
        <v>100</v>
      </c>
    </row>
  </sheetData>
  <sortState ref="A25:DK29">
    <sortCondition ref="AS25:AS29"/>
  </sortState>
  <mergeCells count="12">
    <mergeCell ref="A1:A2"/>
    <mergeCell ref="B1:E2"/>
    <mergeCell ref="G1:N1"/>
    <mergeCell ref="A3:D3"/>
    <mergeCell ref="A7:A8"/>
    <mergeCell ref="B7:B8"/>
    <mergeCell ref="C7:C8"/>
    <mergeCell ref="AQ7:AT7"/>
    <mergeCell ref="A22:A23"/>
    <mergeCell ref="B22:B23"/>
    <mergeCell ref="C22:C23"/>
    <mergeCell ref="AQ22:AT22"/>
  </mergeCells>
  <conditionalFormatting sqref="E20:AN23 AM24:AN24">
    <cfRule type="cellIs" dxfId="73" priority="73" stopIfTrue="1" operator="equal">
      <formula>"x"</formula>
    </cfRule>
    <cfRule type="cellIs" dxfId="72" priority="74" stopIfTrue="1" operator="equal">
      <formula>"o"</formula>
    </cfRule>
  </conditionalFormatting>
  <conditionalFormatting sqref="J10:J19 J25:J56">
    <cfRule type="cellIs" dxfId="71" priority="70" stopIfTrue="1" operator="equal">
      <formula>"x"</formula>
    </cfRule>
    <cfRule type="cellIs" dxfId="70" priority="71" stopIfTrue="1" operator="equal">
      <formula>"o"</formula>
    </cfRule>
    <cfRule type="expression" dxfId="69" priority="72" stopIfTrue="1">
      <formula>OR(H$9&gt;3,DA10)</formula>
    </cfRule>
  </conditionalFormatting>
  <conditionalFormatting sqref="G10:G19 G25:G56">
    <cfRule type="cellIs" dxfId="68" priority="67" stopIfTrue="1" operator="equal">
      <formula>"x"</formula>
    </cfRule>
    <cfRule type="cellIs" dxfId="67" priority="68" stopIfTrue="1" operator="equal">
      <formula>"o"</formula>
    </cfRule>
    <cfRule type="expression" dxfId="66" priority="69" stopIfTrue="1">
      <formula>OR(E$9&gt;3,CZ10)</formula>
    </cfRule>
  </conditionalFormatting>
  <conditionalFormatting sqref="M10:M19 M25:M56">
    <cfRule type="cellIs" dxfId="65" priority="64" stopIfTrue="1" operator="equal">
      <formula>"x"</formula>
    </cfRule>
    <cfRule type="cellIs" dxfId="64" priority="65" stopIfTrue="1" operator="equal">
      <formula>"o"</formula>
    </cfRule>
    <cfRule type="expression" dxfId="63" priority="66" stopIfTrue="1">
      <formula>OR(K$9&gt;3,DB10)</formula>
    </cfRule>
  </conditionalFormatting>
  <conditionalFormatting sqref="P10:P19 P25:P56">
    <cfRule type="cellIs" dxfId="62" priority="61" stopIfTrue="1" operator="equal">
      <formula>"x"</formula>
    </cfRule>
    <cfRule type="cellIs" dxfId="61" priority="62" stopIfTrue="1" operator="equal">
      <formula>"o"</formula>
    </cfRule>
    <cfRule type="expression" dxfId="60" priority="63" stopIfTrue="1">
      <formula>OR(N$9&gt;3,DC10)</formula>
    </cfRule>
  </conditionalFormatting>
  <conditionalFormatting sqref="V10:V19 V25:V56">
    <cfRule type="cellIs" dxfId="59" priority="58" stopIfTrue="1" operator="equal">
      <formula>"x"</formula>
    </cfRule>
    <cfRule type="cellIs" dxfId="58" priority="59" stopIfTrue="1" operator="equal">
      <formula>"o"</formula>
    </cfRule>
    <cfRule type="expression" dxfId="57" priority="60" stopIfTrue="1">
      <formula>OR(T$9&gt;3,DE10)</formula>
    </cfRule>
  </conditionalFormatting>
  <conditionalFormatting sqref="Y10:Y19 Y25:Y56">
    <cfRule type="cellIs" dxfId="56" priority="55" stopIfTrue="1" operator="equal">
      <formula>"x"</formula>
    </cfRule>
    <cfRule type="cellIs" dxfId="55" priority="56" stopIfTrue="1" operator="equal">
      <formula>"o"</formula>
    </cfRule>
    <cfRule type="expression" dxfId="54" priority="57" stopIfTrue="1">
      <formula>OR(W$9&gt;3,DF10)</formula>
    </cfRule>
  </conditionalFormatting>
  <conditionalFormatting sqref="S10:S19 S25:S56">
    <cfRule type="cellIs" dxfId="53" priority="52" stopIfTrue="1" operator="equal">
      <formula>"x"</formula>
    </cfRule>
    <cfRule type="cellIs" dxfId="52" priority="53" stopIfTrue="1" operator="equal">
      <formula>"o"</formula>
    </cfRule>
    <cfRule type="expression" dxfId="51" priority="54" stopIfTrue="1">
      <formula>OR(Q$9&gt;3,DD10)</formula>
    </cfRule>
  </conditionalFormatting>
  <conditionalFormatting sqref="AB10:AB19 AB25:AB56">
    <cfRule type="cellIs" dxfId="50" priority="49" stopIfTrue="1" operator="equal">
      <formula>"x"</formula>
    </cfRule>
    <cfRule type="cellIs" dxfId="49" priority="50" stopIfTrue="1" operator="equal">
      <formula>"o"</formula>
    </cfRule>
    <cfRule type="expression" dxfId="48" priority="51" stopIfTrue="1">
      <formula>OR(Z$9&gt;3,DG10)</formula>
    </cfRule>
  </conditionalFormatting>
  <conditionalFormatting sqref="AE10:AE19 AE25:AE56">
    <cfRule type="cellIs" dxfId="47" priority="46" stopIfTrue="1" operator="equal">
      <formula>"x"</formula>
    </cfRule>
    <cfRule type="cellIs" dxfId="46" priority="47" stopIfTrue="1" operator="equal">
      <formula>"o"</formula>
    </cfRule>
    <cfRule type="expression" dxfId="45" priority="48" stopIfTrue="1">
      <formula>OR(AC$9&gt;3,DH10)</formula>
    </cfRule>
  </conditionalFormatting>
  <conditionalFormatting sqref="AH10:AH19 AH25:AH56">
    <cfRule type="cellIs" dxfId="44" priority="43" stopIfTrue="1" operator="equal">
      <formula>"x"</formula>
    </cfRule>
    <cfRule type="cellIs" dxfId="43" priority="44" stopIfTrue="1" operator="equal">
      <formula>"o"</formula>
    </cfRule>
    <cfRule type="expression" dxfId="42" priority="45" stopIfTrue="1">
      <formula>OR(AF$9&gt;3,DI10)</formula>
    </cfRule>
  </conditionalFormatting>
  <conditionalFormatting sqref="AK10:AK19 AK25:AK56">
    <cfRule type="cellIs" dxfId="41" priority="40" stopIfTrue="1" operator="equal">
      <formula>"x"</formula>
    </cfRule>
    <cfRule type="cellIs" dxfId="40" priority="41" stopIfTrue="1" operator="equal">
      <formula>"o"</formula>
    </cfRule>
    <cfRule type="expression" dxfId="39" priority="42" stopIfTrue="1">
      <formula>OR(AI$9&gt;3,DJ10)</formula>
    </cfRule>
  </conditionalFormatting>
  <conditionalFormatting sqref="AN10:AN19 AN25:AN56">
    <cfRule type="cellIs" dxfId="38" priority="37" stopIfTrue="1" operator="equal">
      <formula>"x"</formula>
    </cfRule>
    <cfRule type="cellIs" dxfId="37" priority="38" stopIfTrue="1" operator="equal">
      <formula>"o"</formula>
    </cfRule>
    <cfRule type="expression" dxfId="36" priority="39" stopIfTrue="1">
      <formula>OR(AL$9&gt;3,DK10)</formula>
    </cfRule>
  </conditionalFormatting>
  <conditionalFormatting sqref="E10:F19 E25:F56">
    <cfRule type="cellIs" dxfId="35" priority="34" stopIfTrue="1" operator="equal">
      <formula>"x"</formula>
    </cfRule>
    <cfRule type="cellIs" dxfId="34" priority="35" stopIfTrue="1" operator="equal">
      <formula>"o"</formula>
    </cfRule>
    <cfRule type="expression" dxfId="33" priority="36" stopIfTrue="1">
      <formula>$CZ10</formula>
    </cfRule>
  </conditionalFormatting>
  <conditionalFormatting sqref="H10:I19 H25:I56">
    <cfRule type="cellIs" dxfId="32" priority="31" stopIfTrue="1" operator="equal">
      <formula>"x"</formula>
    </cfRule>
    <cfRule type="cellIs" dxfId="31" priority="32" stopIfTrue="1" operator="equal">
      <formula>"o"</formula>
    </cfRule>
    <cfRule type="expression" dxfId="30" priority="33" stopIfTrue="1">
      <formula>$DA10</formula>
    </cfRule>
  </conditionalFormatting>
  <conditionalFormatting sqref="AL10:AM19 AL25:AM56">
    <cfRule type="cellIs" dxfId="29" priority="28" stopIfTrue="1" operator="equal">
      <formula>"x"</formula>
    </cfRule>
    <cfRule type="cellIs" dxfId="28" priority="29" stopIfTrue="1" operator="equal">
      <formula>"o"</formula>
    </cfRule>
    <cfRule type="expression" dxfId="27" priority="30" stopIfTrue="1">
      <formula>$DK10</formula>
    </cfRule>
  </conditionalFormatting>
  <conditionalFormatting sqref="K10:L19 K25:L56">
    <cfRule type="cellIs" dxfId="26" priority="25" stopIfTrue="1" operator="equal">
      <formula>"x"</formula>
    </cfRule>
    <cfRule type="cellIs" dxfId="25" priority="26" stopIfTrue="1" operator="equal">
      <formula>"o"</formula>
    </cfRule>
    <cfRule type="expression" dxfId="24" priority="27" stopIfTrue="1">
      <formula>$DB10</formula>
    </cfRule>
  </conditionalFormatting>
  <conditionalFormatting sqref="N10:O19 N25:O56 Q25:R56">
    <cfRule type="cellIs" dxfId="23" priority="22" stopIfTrue="1" operator="equal">
      <formula>"x"</formula>
    </cfRule>
    <cfRule type="cellIs" dxfId="22" priority="23" stopIfTrue="1" operator="equal">
      <formula>"o"</formula>
    </cfRule>
    <cfRule type="expression" dxfId="21" priority="24" stopIfTrue="1">
      <formula>$DD10</formula>
    </cfRule>
  </conditionalFormatting>
  <conditionalFormatting sqref="Q10:R19">
    <cfRule type="cellIs" dxfId="20" priority="19" stopIfTrue="1" operator="equal">
      <formula>"x"</formula>
    </cfRule>
    <cfRule type="cellIs" dxfId="19" priority="20" stopIfTrue="1" operator="equal">
      <formula>"o"</formula>
    </cfRule>
    <cfRule type="expression" dxfId="18" priority="21" stopIfTrue="1">
      <formula>$DD10</formula>
    </cfRule>
  </conditionalFormatting>
  <conditionalFormatting sqref="T10:U19 T25:U56">
    <cfRule type="cellIs" dxfId="17" priority="16" stopIfTrue="1" operator="equal">
      <formula>"x"</formula>
    </cfRule>
    <cfRule type="cellIs" dxfId="16" priority="17" stopIfTrue="1" operator="equal">
      <formula>"o"</formula>
    </cfRule>
    <cfRule type="expression" dxfId="15" priority="18" stopIfTrue="1">
      <formula>$DE10</formula>
    </cfRule>
  </conditionalFormatting>
  <conditionalFormatting sqref="W10:X19 W25:X56">
    <cfRule type="cellIs" dxfId="14" priority="13" stopIfTrue="1" operator="equal">
      <formula>"x"</formula>
    </cfRule>
    <cfRule type="cellIs" dxfId="13" priority="14" stopIfTrue="1" operator="equal">
      <formula>"o"</formula>
    </cfRule>
    <cfRule type="expression" dxfId="12" priority="15" stopIfTrue="1">
      <formula>$DF10</formula>
    </cfRule>
  </conditionalFormatting>
  <conditionalFormatting sqref="Z10:AA19 Z25:AA56">
    <cfRule type="cellIs" dxfId="11" priority="10" stopIfTrue="1" operator="equal">
      <formula>"x"</formula>
    </cfRule>
    <cfRule type="cellIs" dxfId="10" priority="11" stopIfTrue="1" operator="equal">
      <formula>"o"</formula>
    </cfRule>
    <cfRule type="expression" dxfId="9" priority="12" stopIfTrue="1">
      <formula>$DG10</formula>
    </cfRule>
  </conditionalFormatting>
  <conditionalFormatting sqref="AC10:AD19 AC25:AD56">
    <cfRule type="cellIs" dxfId="8" priority="7" stopIfTrue="1" operator="equal">
      <formula>"x"</formula>
    </cfRule>
    <cfRule type="cellIs" dxfId="7" priority="8" stopIfTrue="1" operator="equal">
      <formula>"o"</formula>
    </cfRule>
    <cfRule type="expression" dxfId="6" priority="9" stopIfTrue="1">
      <formula>$DH10</formula>
    </cfRule>
  </conditionalFormatting>
  <conditionalFormatting sqref="AF10:AG19 AF25:AG56">
    <cfRule type="cellIs" dxfId="5" priority="4" stopIfTrue="1" operator="equal">
      <formula>"x"</formula>
    </cfRule>
    <cfRule type="cellIs" dxfId="4" priority="5" stopIfTrue="1" operator="equal">
      <formula>"o"</formula>
    </cfRule>
    <cfRule type="expression" dxfId="3" priority="6" stopIfTrue="1">
      <formula>$DI10</formula>
    </cfRule>
  </conditionalFormatting>
  <conditionalFormatting sqref="AI10:AJ19 AI25:AJ56">
    <cfRule type="cellIs" dxfId="2" priority="1" stopIfTrue="1" operator="equal">
      <formula>"x"</formula>
    </cfRule>
    <cfRule type="cellIs" dxfId="1" priority="2" stopIfTrue="1" operator="equal">
      <formula>"o"</formula>
    </cfRule>
    <cfRule type="expression" dxfId="0" priority="3" stopIfTrue="1">
      <formula>$DJ10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Классика</vt:lpstr>
      <vt:lpstr>Скоростной</vt:lpstr>
      <vt:lpstr>Прыжки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Milyokhin</dc:creator>
  <cp:lastModifiedBy>Dmitry Milyokhin</cp:lastModifiedBy>
  <dcterms:created xsi:type="dcterms:W3CDTF">2013-08-03T13:39:45Z</dcterms:created>
  <dcterms:modified xsi:type="dcterms:W3CDTF">2013-08-04T03:38:44Z</dcterms:modified>
</cp:coreProperties>
</file>