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4\20140628_Saratov2014\"/>
    </mc:Choice>
  </mc:AlternateContent>
  <bookViews>
    <workbookView xWindow="0" yWindow="0" windowWidth="15600" windowHeight="8190" activeTab="2"/>
  </bookViews>
  <sheets>
    <sheet name="CLS" sheetId="17" r:id="rId1"/>
    <sheet name="BTL" sheetId="25" r:id="rId2"/>
    <sheet name="SPD" sheetId="29" r:id="rId3"/>
    <sheet name="SLD" sheetId="24" r:id="rId4"/>
    <sheet name="FreeJ" sheetId="28" r:id="rId5"/>
    <sheet name="HighJ" sheetId="26" r:id="rId6"/>
    <sheet name="Best" sheetId="30" r:id="rId7"/>
  </sheets>
  <calcPr calcId="152511"/>
</workbook>
</file>

<file path=xl/calcChain.xml><?xml version="1.0" encoding="utf-8"?>
<calcChain xmlns="http://schemas.openxmlformats.org/spreadsheetml/2006/main">
  <c r="J37" i="30" l="1"/>
  <c r="J35" i="30"/>
  <c r="J36" i="30"/>
  <c r="J34" i="30"/>
  <c r="H18" i="30" l="1"/>
  <c r="H16" i="30"/>
  <c r="H17" i="30"/>
  <c r="H15" i="30"/>
  <c r="H14" i="30"/>
  <c r="H12" i="30"/>
  <c r="H11" i="30"/>
  <c r="H13" i="30"/>
  <c r="J30" i="30"/>
  <c r="J33" i="30"/>
  <c r="J28" i="30"/>
  <c r="J26" i="30"/>
  <c r="J32" i="30"/>
  <c r="J31" i="30"/>
  <c r="J23" i="30"/>
  <c r="J29" i="30"/>
  <c r="J24" i="30"/>
  <c r="J25" i="30"/>
  <c r="J27" i="30"/>
  <c r="H8" i="30"/>
  <c r="H10" i="30"/>
  <c r="H9" i="30"/>
  <c r="H5" i="30"/>
  <c r="H6" i="30"/>
  <c r="H4" i="30"/>
  <c r="H7" i="30"/>
  <c r="K10" i="29" l="1"/>
  <c r="H10" i="29"/>
  <c r="K9" i="29"/>
  <c r="H9" i="29"/>
  <c r="K8" i="29"/>
  <c r="H8" i="29"/>
  <c r="K7" i="29"/>
  <c r="H7" i="29"/>
  <c r="M8" i="29" l="1"/>
  <c r="M10" i="29"/>
  <c r="L9" i="29"/>
  <c r="M7" i="29"/>
  <c r="L8" i="29"/>
  <c r="M9" i="29"/>
  <c r="L10" i="29"/>
  <c r="L7" i="29"/>
  <c r="CH58" i="28" l="1"/>
  <c r="CE58" i="28"/>
  <c r="CB58" i="28"/>
  <c r="BY58" i="28"/>
  <c r="BV58" i="28"/>
  <c r="BS58" i="28"/>
  <c r="BP58" i="28"/>
  <c r="BM58" i="28"/>
  <c r="BJ58" i="28"/>
  <c r="BG58" i="28"/>
  <c r="BD58" i="28"/>
  <c r="BA58" i="28"/>
  <c r="CY56" i="28"/>
  <c r="CW56" i="28"/>
  <c r="CV56" i="28"/>
  <c r="CU56" i="28"/>
  <c r="CT56" i="28"/>
  <c r="CS56" i="28"/>
  <c r="CR56" i="28"/>
  <c r="CQ56" i="28"/>
  <c r="CP56" i="28"/>
  <c r="CO56" i="28"/>
  <c r="CN56" i="28"/>
  <c r="CM56" i="28"/>
  <c r="CL56" i="28"/>
  <c r="CH56" i="28"/>
  <c r="CG56" i="28"/>
  <c r="CF56" i="28"/>
  <c r="CE56" i="28"/>
  <c r="CD56" i="28"/>
  <c r="CC56" i="28"/>
  <c r="CB56" i="28"/>
  <c r="CA56" i="28"/>
  <c r="BZ56" i="28"/>
  <c r="BY56" i="28"/>
  <c r="BX56" i="28"/>
  <c r="BW56" i="28"/>
  <c r="BV56" i="28"/>
  <c r="BU56" i="28"/>
  <c r="BT56" i="28"/>
  <c r="BS56" i="28"/>
  <c r="BR56" i="28"/>
  <c r="BQ56" i="28"/>
  <c r="BP56" i="28"/>
  <c r="BO56" i="28"/>
  <c r="BN56" i="28"/>
  <c r="BM56" i="28"/>
  <c r="BL56" i="28"/>
  <c r="BK56" i="28"/>
  <c r="BJ56" i="28"/>
  <c r="BI56" i="28"/>
  <c r="BH56" i="28"/>
  <c r="BG56" i="28"/>
  <c r="BF56" i="28"/>
  <c r="BE56" i="28"/>
  <c r="BD56" i="28"/>
  <c r="BC56" i="28"/>
  <c r="BB56" i="28"/>
  <c r="BA56" i="28"/>
  <c r="AZ56" i="28"/>
  <c r="AY56" i="28"/>
  <c r="AT56" i="28"/>
  <c r="CY55" i="28"/>
  <c r="CW55" i="28"/>
  <c r="CV55" i="28"/>
  <c r="CU55" i="28"/>
  <c r="CT55" i="28"/>
  <c r="CS55" i="28"/>
  <c r="CR55" i="28"/>
  <c r="CQ55" i="28"/>
  <c r="CP55" i="28"/>
  <c r="CO55" i="28"/>
  <c r="CN55" i="28"/>
  <c r="CM55" i="28"/>
  <c r="CL55" i="28"/>
  <c r="CH55" i="28"/>
  <c r="CG55" i="28"/>
  <c r="CF55" i="28"/>
  <c r="CE55" i="28"/>
  <c r="CD55" i="28"/>
  <c r="CC55" i="28"/>
  <c r="CB55" i="28"/>
  <c r="CA55" i="28"/>
  <c r="BZ55" i="28"/>
  <c r="BY55" i="28"/>
  <c r="BX55" i="28"/>
  <c r="BW55" i="28"/>
  <c r="BV55" i="28"/>
  <c r="BU55" i="28"/>
  <c r="BT55" i="28"/>
  <c r="BS55" i="28"/>
  <c r="BR55" i="28"/>
  <c r="BQ55" i="28"/>
  <c r="BP55" i="28"/>
  <c r="BO55" i="28"/>
  <c r="BN55" i="28"/>
  <c r="BM55" i="28"/>
  <c r="BL55" i="28"/>
  <c r="BK55" i="28"/>
  <c r="BJ55" i="28"/>
  <c r="BI55" i="28"/>
  <c r="BH55" i="28"/>
  <c r="BG55" i="28"/>
  <c r="BF55" i="28"/>
  <c r="BE55" i="28"/>
  <c r="BD55" i="28"/>
  <c r="BC55" i="28"/>
  <c r="BB55" i="28"/>
  <c r="BA55" i="28"/>
  <c r="AZ55" i="28"/>
  <c r="AY55" i="28"/>
  <c r="AT55" i="28"/>
  <c r="CY54" i="28"/>
  <c r="CW54" i="28"/>
  <c r="CV54" i="28"/>
  <c r="CU54" i="28"/>
  <c r="CT54" i="28"/>
  <c r="CS54" i="28"/>
  <c r="CR54" i="28"/>
  <c r="CQ54" i="28"/>
  <c r="CP54" i="28"/>
  <c r="CO54" i="28"/>
  <c r="CN54" i="28"/>
  <c r="CM54" i="28"/>
  <c r="CL54" i="28"/>
  <c r="CH54" i="28"/>
  <c r="CG54" i="28"/>
  <c r="CF54" i="28"/>
  <c r="CE54" i="28"/>
  <c r="CD54" i="28"/>
  <c r="CC54" i="28"/>
  <c r="CB54" i="28"/>
  <c r="CA54" i="28"/>
  <c r="BZ54" i="28"/>
  <c r="BY54" i="28"/>
  <c r="BX54" i="28"/>
  <c r="BW54" i="28"/>
  <c r="BV54" i="28"/>
  <c r="BU54" i="28"/>
  <c r="BT54" i="28"/>
  <c r="BS54" i="28"/>
  <c r="BR54" i="28"/>
  <c r="BQ54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T54" i="28"/>
  <c r="CY53" i="28"/>
  <c r="CW53" i="28"/>
  <c r="CV53" i="28"/>
  <c r="CU53" i="28"/>
  <c r="CT53" i="28"/>
  <c r="CS53" i="28"/>
  <c r="CR53" i="28"/>
  <c r="CQ53" i="28"/>
  <c r="CP53" i="28"/>
  <c r="CO53" i="28"/>
  <c r="CN53" i="28"/>
  <c r="CM53" i="28"/>
  <c r="CL53" i="28"/>
  <c r="CH53" i="28"/>
  <c r="CG53" i="28"/>
  <c r="CF53" i="28"/>
  <c r="CE53" i="28"/>
  <c r="CD53" i="28"/>
  <c r="CC53" i="28"/>
  <c r="CB53" i="28"/>
  <c r="CA53" i="28"/>
  <c r="BZ53" i="28"/>
  <c r="BY53" i="28"/>
  <c r="BX53" i="28"/>
  <c r="BW53" i="28"/>
  <c r="BV53" i="28"/>
  <c r="BU53" i="28"/>
  <c r="BT53" i="28"/>
  <c r="BS53" i="28"/>
  <c r="BR53" i="28"/>
  <c r="BQ53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T53" i="28"/>
  <c r="CY52" i="28"/>
  <c r="CW52" i="28"/>
  <c r="CV52" i="28"/>
  <c r="CU52" i="28"/>
  <c r="CT52" i="28"/>
  <c r="CS52" i="28"/>
  <c r="CR52" i="28"/>
  <c r="CQ52" i="28"/>
  <c r="CP52" i="28"/>
  <c r="CO52" i="28"/>
  <c r="CN52" i="28"/>
  <c r="CM52" i="28"/>
  <c r="CL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T52" i="28"/>
  <c r="CY51" i="28"/>
  <c r="CW51" i="28"/>
  <c r="CV51" i="28"/>
  <c r="CU51" i="28"/>
  <c r="CT51" i="28"/>
  <c r="CS51" i="28"/>
  <c r="CR51" i="28"/>
  <c r="CQ51" i="28"/>
  <c r="CP51" i="28"/>
  <c r="CO51" i="28"/>
  <c r="CN51" i="28"/>
  <c r="CM51" i="28"/>
  <c r="CL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T51" i="28"/>
  <c r="CY50" i="28"/>
  <c r="CW50" i="28"/>
  <c r="CV50" i="28"/>
  <c r="CU50" i="28"/>
  <c r="CT50" i="28"/>
  <c r="CS50" i="28"/>
  <c r="CR50" i="28"/>
  <c r="CQ50" i="28"/>
  <c r="CP50" i="28"/>
  <c r="CO50" i="28"/>
  <c r="CN50" i="28"/>
  <c r="CM50" i="28"/>
  <c r="CL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T50" i="28"/>
  <c r="CY49" i="28"/>
  <c r="CW49" i="28"/>
  <c r="CV49" i="28"/>
  <c r="CU49" i="28"/>
  <c r="CT49" i="28"/>
  <c r="CS49" i="28"/>
  <c r="CR49" i="28"/>
  <c r="CQ49" i="28"/>
  <c r="CP49" i="28"/>
  <c r="CO49" i="28"/>
  <c r="CN49" i="28"/>
  <c r="CM49" i="28"/>
  <c r="CL49" i="28"/>
  <c r="CH49" i="28"/>
  <c r="CG49" i="28"/>
  <c r="CF49" i="28"/>
  <c r="CE49" i="28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T49" i="28"/>
  <c r="CY48" i="28"/>
  <c r="CW48" i="28"/>
  <c r="CV48" i="28"/>
  <c r="CU48" i="28"/>
  <c r="CT48" i="28"/>
  <c r="CS48" i="28"/>
  <c r="CR48" i="28"/>
  <c r="CQ48" i="28"/>
  <c r="CP48" i="28"/>
  <c r="CO48" i="28"/>
  <c r="CN48" i="28"/>
  <c r="CM48" i="28"/>
  <c r="CL48" i="28"/>
  <c r="CH48" i="28"/>
  <c r="CG48" i="28"/>
  <c r="CF48" i="28"/>
  <c r="CE48" i="28"/>
  <c r="CD48" i="28"/>
  <c r="CC48" i="28"/>
  <c r="CB48" i="28"/>
  <c r="CA48" i="28"/>
  <c r="BZ48" i="28"/>
  <c r="BY48" i="28"/>
  <c r="BX48" i="28"/>
  <c r="BW48" i="28"/>
  <c r="BV48" i="28"/>
  <c r="BU48" i="28"/>
  <c r="BT48" i="28"/>
  <c r="BS48" i="28"/>
  <c r="BR48" i="28"/>
  <c r="BQ48" i="28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T48" i="28"/>
  <c r="CY47" i="28"/>
  <c r="CW47" i="28"/>
  <c r="CV47" i="28"/>
  <c r="CU47" i="28"/>
  <c r="CT47" i="28"/>
  <c r="CS47" i="28"/>
  <c r="CR47" i="28"/>
  <c r="CQ47" i="28"/>
  <c r="CP47" i="28"/>
  <c r="CO47" i="28"/>
  <c r="CN47" i="28"/>
  <c r="CM47" i="28"/>
  <c r="CL47" i="28"/>
  <c r="CH47" i="28"/>
  <c r="CG47" i="28"/>
  <c r="CF47" i="28"/>
  <c r="CE47" i="28"/>
  <c r="CD47" i="28"/>
  <c r="CC47" i="28"/>
  <c r="CB47" i="28"/>
  <c r="CA47" i="28"/>
  <c r="BZ47" i="28"/>
  <c r="BY47" i="28"/>
  <c r="BX47" i="28"/>
  <c r="BW47" i="28"/>
  <c r="BV47" i="28"/>
  <c r="BU47" i="28"/>
  <c r="BT47" i="28"/>
  <c r="BS47" i="28"/>
  <c r="BR47" i="28"/>
  <c r="BQ47" i="28"/>
  <c r="BP47" i="28"/>
  <c r="BO47" i="28"/>
  <c r="BN47" i="28"/>
  <c r="BM47" i="28"/>
  <c r="BL47" i="28"/>
  <c r="BK47" i="28"/>
  <c r="BJ47" i="28"/>
  <c r="BI47" i="28"/>
  <c r="BH47" i="28"/>
  <c r="BG47" i="28"/>
  <c r="BF47" i="28"/>
  <c r="BE47" i="28"/>
  <c r="BD47" i="28"/>
  <c r="BC47" i="28"/>
  <c r="BB47" i="28"/>
  <c r="BA47" i="28"/>
  <c r="AZ47" i="28"/>
  <c r="AY47" i="28"/>
  <c r="AT47" i="28"/>
  <c r="CY46" i="28"/>
  <c r="CW46" i="28"/>
  <c r="CV46" i="28"/>
  <c r="CU46" i="28"/>
  <c r="CT46" i="28"/>
  <c r="CS46" i="28"/>
  <c r="CR46" i="28"/>
  <c r="CQ46" i="28"/>
  <c r="CP46" i="28"/>
  <c r="CO46" i="28"/>
  <c r="CN46" i="28"/>
  <c r="CM46" i="28"/>
  <c r="CL46" i="28"/>
  <c r="CH46" i="28"/>
  <c r="CG46" i="28"/>
  <c r="CF46" i="28"/>
  <c r="CE46" i="28"/>
  <c r="CD46" i="28"/>
  <c r="CC46" i="28"/>
  <c r="CB46" i="28"/>
  <c r="CA46" i="28"/>
  <c r="BZ46" i="28"/>
  <c r="BY46" i="28"/>
  <c r="BX46" i="28"/>
  <c r="BW46" i="28"/>
  <c r="BV46" i="28"/>
  <c r="BU46" i="28"/>
  <c r="BT46" i="28"/>
  <c r="BS46" i="28"/>
  <c r="BR46" i="28"/>
  <c r="BQ46" i="28"/>
  <c r="BP46" i="28"/>
  <c r="BO46" i="28"/>
  <c r="BN46" i="28"/>
  <c r="BM46" i="28"/>
  <c r="BL46" i="28"/>
  <c r="BK46" i="28"/>
  <c r="BJ46" i="28"/>
  <c r="BI46" i="28"/>
  <c r="BH46" i="28"/>
  <c r="BG46" i="28"/>
  <c r="BF46" i="28"/>
  <c r="BE46" i="28"/>
  <c r="BD46" i="28"/>
  <c r="BC46" i="28"/>
  <c r="BB46" i="28"/>
  <c r="BA46" i="28"/>
  <c r="AZ46" i="28"/>
  <c r="AY46" i="28"/>
  <c r="AT46" i="28"/>
  <c r="CY45" i="28"/>
  <c r="CW45" i="28"/>
  <c r="CV45" i="28"/>
  <c r="CU45" i="28"/>
  <c r="CT45" i="28"/>
  <c r="CS45" i="28"/>
  <c r="CR45" i="28"/>
  <c r="CQ45" i="28"/>
  <c r="CP45" i="28"/>
  <c r="CO45" i="28"/>
  <c r="CN45" i="28"/>
  <c r="CM45" i="28"/>
  <c r="CL45" i="28"/>
  <c r="CH45" i="28"/>
  <c r="CG45" i="28"/>
  <c r="CF45" i="28"/>
  <c r="CE45" i="28"/>
  <c r="CD45" i="28"/>
  <c r="CC45" i="28"/>
  <c r="CB45" i="28"/>
  <c r="CA45" i="28"/>
  <c r="BZ45" i="28"/>
  <c r="BY45" i="28"/>
  <c r="BX45" i="28"/>
  <c r="BW45" i="28"/>
  <c r="BV45" i="28"/>
  <c r="BU45" i="28"/>
  <c r="BT45" i="28"/>
  <c r="BS45" i="28"/>
  <c r="BR45" i="28"/>
  <c r="BQ45" i="28"/>
  <c r="BP45" i="28"/>
  <c r="BO45" i="28"/>
  <c r="BN45" i="28"/>
  <c r="BM45" i="28"/>
  <c r="BL45" i="28"/>
  <c r="BK45" i="28"/>
  <c r="BJ45" i="28"/>
  <c r="BI45" i="28"/>
  <c r="BH45" i="28"/>
  <c r="BG45" i="28"/>
  <c r="BF45" i="28"/>
  <c r="BE45" i="28"/>
  <c r="BD45" i="28"/>
  <c r="BC45" i="28"/>
  <c r="BB45" i="28"/>
  <c r="BA45" i="28"/>
  <c r="AZ45" i="28"/>
  <c r="AY45" i="28"/>
  <c r="AT45" i="28"/>
  <c r="CY44" i="28"/>
  <c r="CW44" i="28"/>
  <c r="CV44" i="28"/>
  <c r="CU44" i="28"/>
  <c r="CT44" i="28"/>
  <c r="CS44" i="28"/>
  <c r="CR44" i="28"/>
  <c r="CQ44" i="28"/>
  <c r="CP44" i="28"/>
  <c r="CO44" i="28"/>
  <c r="CN44" i="28"/>
  <c r="CM44" i="28"/>
  <c r="CL44" i="28"/>
  <c r="CH44" i="28"/>
  <c r="CG44" i="28"/>
  <c r="CF44" i="28"/>
  <c r="CE44" i="28"/>
  <c r="CD44" i="28"/>
  <c r="CC44" i="28"/>
  <c r="CB44" i="28"/>
  <c r="CA44" i="28"/>
  <c r="BZ44" i="28"/>
  <c r="BY44" i="28"/>
  <c r="BX44" i="28"/>
  <c r="BW44" i="28"/>
  <c r="BV44" i="28"/>
  <c r="BU44" i="28"/>
  <c r="BT44" i="28"/>
  <c r="BS44" i="28"/>
  <c r="BR44" i="28"/>
  <c r="BQ44" i="28"/>
  <c r="BP44" i="28"/>
  <c r="BO44" i="28"/>
  <c r="BN44" i="28"/>
  <c r="BM44" i="28"/>
  <c r="BL44" i="28"/>
  <c r="BK44" i="28"/>
  <c r="BJ44" i="28"/>
  <c r="BI44" i="28"/>
  <c r="BH44" i="28"/>
  <c r="BG44" i="28"/>
  <c r="BF44" i="28"/>
  <c r="BE44" i="28"/>
  <c r="BD44" i="28"/>
  <c r="BC44" i="28"/>
  <c r="BB44" i="28"/>
  <c r="BA44" i="28"/>
  <c r="AZ44" i="28"/>
  <c r="AY44" i="28"/>
  <c r="AT44" i="28"/>
  <c r="CY43" i="28"/>
  <c r="CW43" i="28"/>
  <c r="CV43" i="28"/>
  <c r="CU43" i="28"/>
  <c r="CT43" i="28"/>
  <c r="CS43" i="28"/>
  <c r="CR43" i="28"/>
  <c r="CQ43" i="28"/>
  <c r="CP43" i="28"/>
  <c r="CO43" i="28"/>
  <c r="CN43" i="28"/>
  <c r="CM43" i="28"/>
  <c r="CL43" i="28"/>
  <c r="CH43" i="28"/>
  <c r="CG43" i="28"/>
  <c r="CF43" i="28"/>
  <c r="CE43" i="28"/>
  <c r="CD43" i="28"/>
  <c r="CC43" i="28"/>
  <c r="CB43" i="28"/>
  <c r="CA43" i="28"/>
  <c r="BZ43" i="28"/>
  <c r="BY43" i="28"/>
  <c r="BX43" i="28"/>
  <c r="BW43" i="28"/>
  <c r="BV43" i="28"/>
  <c r="BU43" i="28"/>
  <c r="BT43" i="28"/>
  <c r="BS43" i="28"/>
  <c r="BR43" i="28"/>
  <c r="BQ43" i="28"/>
  <c r="BP43" i="28"/>
  <c r="BO43" i="28"/>
  <c r="BN43" i="28"/>
  <c r="BM43" i="28"/>
  <c r="BL43" i="28"/>
  <c r="BK43" i="28"/>
  <c r="BJ43" i="28"/>
  <c r="BI43" i="28"/>
  <c r="BH43" i="28"/>
  <c r="BG43" i="28"/>
  <c r="BF43" i="28"/>
  <c r="BE43" i="28"/>
  <c r="BD43" i="28"/>
  <c r="BC43" i="28"/>
  <c r="BB43" i="28"/>
  <c r="BA43" i="28"/>
  <c r="AZ43" i="28"/>
  <c r="AY43" i="28"/>
  <c r="AT43" i="28"/>
  <c r="CY42" i="28"/>
  <c r="CW42" i="28"/>
  <c r="CV42" i="28"/>
  <c r="CU42" i="28"/>
  <c r="CT42" i="28"/>
  <c r="CS42" i="28"/>
  <c r="CR42" i="28"/>
  <c r="CQ42" i="28"/>
  <c r="CP42" i="28"/>
  <c r="CO42" i="28"/>
  <c r="CN42" i="28"/>
  <c r="CM42" i="28"/>
  <c r="CL42" i="28"/>
  <c r="CH42" i="28"/>
  <c r="CG42" i="28"/>
  <c r="CF42" i="28"/>
  <c r="CE42" i="28"/>
  <c r="CD42" i="28"/>
  <c r="CC42" i="28"/>
  <c r="CB42" i="28"/>
  <c r="CA42" i="28"/>
  <c r="BZ42" i="28"/>
  <c r="BY42" i="28"/>
  <c r="BX42" i="28"/>
  <c r="BW42" i="28"/>
  <c r="BV42" i="28"/>
  <c r="BU42" i="28"/>
  <c r="BT42" i="28"/>
  <c r="BS42" i="28"/>
  <c r="BR42" i="28"/>
  <c r="BQ42" i="28"/>
  <c r="BP42" i="28"/>
  <c r="BO42" i="28"/>
  <c r="BN42" i="28"/>
  <c r="BM42" i="28"/>
  <c r="BL42" i="28"/>
  <c r="BK42" i="28"/>
  <c r="BJ42" i="28"/>
  <c r="BI42" i="28"/>
  <c r="BH42" i="28"/>
  <c r="BG42" i="28"/>
  <c r="BF42" i="28"/>
  <c r="BE42" i="28"/>
  <c r="BD42" i="28"/>
  <c r="BC42" i="28"/>
  <c r="BB42" i="28"/>
  <c r="BA42" i="28"/>
  <c r="AZ42" i="28"/>
  <c r="AY42" i="28"/>
  <c r="AT42" i="28"/>
  <c r="CY41" i="28"/>
  <c r="CW41" i="28"/>
  <c r="CV41" i="28"/>
  <c r="CU41" i="28"/>
  <c r="CT41" i="28"/>
  <c r="CS41" i="28"/>
  <c r="CR41" i="28"/>
  <c r="CQ41" i="28"/>
  <c r="CP41" i="28"/>
  <c r="CO41" i="28"/>
  <c r="CN41" i="28"/>
  <c r="CM41" i="28"/>
  <c r="CL41" i="28"/>
  <c r="CH41" i="28"/>
  <c r="CG41" i="28"/>
  <c r="CF41" i="28"/>
  <c r="CE41" i="28"/>
  <c r="CD41" i="28"/>
  <c r="CC41" i="28"/>
  <c r="CB41" i="28"/>
  <c r="CA41" i="28"/>
  <c r="BZ41" i="28"/>
  <c r="BY41" i="28"/>
  <c r="BX41" i="28"/>
  <c r="BW41" i="28"/>
  <c r="BV41" i="28"/>
  <c r="BU41" i="28"/>
  <c r="BT41" i="28"/>
  <c r="BS41" i="28"/>
  <c r="BR41" i="28"/>
  <c r="BQ41" i="28"/>
  <c r="BP41" i="28"/>
  <c r="BO41" i="28"/>
  <c r="BN41" i="28"/>
  <c r="BM41" i="28"/>
  <c r="BL41" i="28"/>
  <c r="BK41" i="28"/>
  <c r="BJ41" i="28"/>
  <c r="BI41" i="28"/>
  <c r="BH41" i="28"/>
  <c r="BG41" i="28"/>
  <c r="BF41" i="28"/>
  <c r="BE41" i="28"/>
  <c r="BD41" i="28"/>
  <c r="BC41" i="28"/>
  <c r="BB41" i="28"/>
  <c r="BA41" i="28"/>
  <c r="AZ41" i="28"/>
  <c r="AY41" i="28"/>
  <c r="AT41" i="28"/>
  <c r="CY40" i="28"/>
  <c r="CW40" i="28"/>
  <c r="CV40" i="28"/>
  <c r="CU40" i="28"/>
  <c r="CT40" i="28"/>
  <c r="CS40" i="28"/>
  <c r="CR40" i="28"/>
  <c r="CQ40" i="28"/>
  <c r="CP40" i="28"/>
  <c r="CO40" i="28"/>
  <c r="CN40" i="28"/>
  <c r="CM40" i="28"/>
  <c r="CL40" i="28"/>
  <c r="CH40" i="28"/>
  <c r="CG40" i="28"/>
  <c r="CF40" i="28"/>
  <c r="CE40" i="28"/>
  <c r="CD40" i="28"/>
  <c r="CC40" i="28"/>
  <c r="CB40" i="28"/>
  <c r="CA40" i="28"/>
  <c r="BZ40" i="28"/>
  <c r="BY40" i="28"/>
  <c r="BX40" i="28"/>
  <c r="BW40" i="28"/>
  <c r="BV40" i="28"/>
  <c r="BU40" i="28"/>
  <c r="BT40" i="28"/>
  <c r="BS40" i="28"/>
  <c r="BR40" i="28"/>
  <c r="BQ40" i="28"/>
  <c r="BP40" i="28"/>
  <c r="BO40" i="28"/>
  <c r="BN40" i="28"/>
  <c r="BM40" i="28"/>
  <c r="BL40" i="28"/>
  <c r="BK40" i="28"/>
  <c r="BJ40" i="28"/>
  <c r="BI40" i="28"/>
  <c r="BH40" i="28"/>
  <c r="BG40" i="28"/>
  <c r="BF40" i="28"/>
  <c r="BE40" i="28"/>
  <c r="BD40" i="28"/>
  <c r="BC40" i="28"/>
  <c r="BB40" i="28"/>
  <c r="BA40" i="28"/>
  <c r="AZ40" i="28"/>
  <c r="AY40" i="28"/>
  <c r="AT40" i="28"/>
  <c r="CY39" i="28"/>
  <c r="CW39" i="28"/>
  <c r="CV39" i="28"/>
  <c r="CU39" i="28"/>
  <c r="CT39" i="28"/>
  <c r="CS39" i="28"/>
  <c r="CR39" i="28"/>
  <c r="CQ39" i="28"/>
  <c r="CP39" i="28"/>
  <c r="CO39" i="28"/>
  <c r="CN39" i="28"/>
  <c r="CM39" i="28"/>
  <c r="CL39" i="28"/>
  <c r="CH39" i="28"/>
  <c r="CG39" i="28"/>
  <c r="CF39" i="28"/>
  <c r="CE39" i="28"/>
  <c r="CD39" i="28"/>
  <c r="CC39" i="28"/>
  <c r="CB39" i="28"/>
  <c r="CA39" i="28"/>
  <c r="BZ39" i="28"/>
  <c r="BY39" i="28"/>
  <c r="BX39" i="28"/>
  <c r="BW39" i="28"/>
  <c r="BV39" i="28"/>
  <c r="BU39" i="28"/>
  <c r="BT39" i="28"/>
  <c r="BS39" i="28"/>
  <c r="BR39" i="28"/>
  <c r="BQ39" i="28"/>
  <c r="BP39" i="28"/>
  <c r="BO39" i="28"/>
  <c r="BN39" i="28"/>
  <c r="BM39" i="28"/>
  <c r="BL39" i="28"/>
  <c r="BK39" i="28"/>
  <c r="BJ39" i="28"/>
  <c r="BI39" i="28"/>
  <c r="BH39" i="28"/>
  <c r="BG39" i="28"/>
  <c r="BF39" i="28"/>
  <c r="BE39" i="28"/>
  <c r="BD39" i="28"/>
  <c r="BC39" i="28"/>
  <c r="BB39" i="28"/>
  <c r="BA39" i="28"/>
  <c r="AZ39" i="28"/>
  <c r="AY39" i="28"/>
  <c r="AT39" i="28"/>
  <c r="CY38" i="28"/>
  <c r="CW38" i="28"/>
  <c r="CV38" i="28"/>
  <c r="CU38" i="28"/>
  <c r="CT38" i="28"/>
  <c r="CS38" i="28"/>
  <c r="CR38" i="28"/>
  <c r="CQ38" i="28"/>
  <c r="CP38" i="28"/>
  <c r="CO38" i="28"/>
  <c r="CN38" i="28"/>
  <c r="CM38" i="28"/>
  <c r="CL38" i="28"/>
  <c r="CH38" i="28"/>
  <c r="CG38" i="28"/>
  <c r="CF38" i="28"/>
  <c r="CE38" i="28"/>
  <c r="CD38" i="28"/>
  <c r="CC38" i="28"/>
  <c r="CB38" i="28"/>
  <c r="CA38" i="28"/>
  <c r="BZ38" i="28"/>
  <c r="BY38" i="28"/>
  <c r="BX38" i="28"/>
  <c r="BW38" i="28"/>
  <c r="BV38" i="28"/>
  <c r="BU38" i="28"/>
  <c r="BT38" i="28"/>
  <c r="BS38" i="28"/>
  <c r="BR38" i="28"/>
  <c r="BQ38" i="28"/>
  <c r="BP38" i="28"/>
  <c r="BO38" i="28"/>
  <c r="BN38" i="28"/>
  <c r="BM38" i="28"/>
  <c r="BL38" i="28"/>
  <c r="BK38" i="28"/>
  <c r="BJ38" i="28"/>
  <c r="BI38" i="28"/>
  <c r="BH38" i="28"/>
  <c r="BG38" i="28"/>
  <c r="BF38" i="28"/>
  <c r="BE38" i="28"/>
  <c r="BD38" i="28"/>
  <c r="BC38" i="28"/>
  <c r="BB38" i="28"/>
  <c r="BA38" i="28"/>
  <c r="AZ38" i="28"/>
  <c r="AY38" i="28"/>
  <c r="AT38" i="28"/>
  <c r="CY37" i="28"/>
  <c r="CW37" i="28"/>
  <c r="CV37" i="28"/>
  <c r="CU37" i="28"/>
  <c r="CT37" i="28"/>
  <c r="CS37" i="28"/>
  <c r="CR37" i="28"/>
  <c r="CQ37" i="28"/>
  <c r="CP37" i="28"/>
  <c r="CO37" i="28"/>
  <c r="CN37" i="28"/>
  <c r="CM37" i="28"/>
  <c r="CL37" i="28"/>
  <c r="CH37" i="28"/>
  <c r="CG37" i="28"/>
  <c r="CF37" i="28"/>
  <c r="CE37" i="28"/>
  <c r="CD37" i="28"/>
  <c r="CC37" i="28"/>
  <c r="CB37" i="28"/>
  <c r="CA37" i="28"/>
  <c r="BZ37" i="28"/>
  <c r="BY37" i="28"/>
  <c r="BX37" i="28"/>
  <c r="BW37" i="28"/>
  <c r="BV37" i="28"/>
  <c r="BU37" i="28"/>
  <c r="BT37" i="28"/>
  <c r="BS37" i="28"/>
  <c r="BR37" i="28"/>
  <c r="BQ37" i="28"/>
  <c r="BP37" i="28"/>
  <c r="BO37" i="28"/>
  <c r="BN37" i="28"/>
  <c r="BM37" i="28"/>
  <c r="BL37" i="28"/>
  <c r="BK37" i="28"/>
  <c r="BJ37" i="28"/>
  <c r="BI37" i="28"/>
  <c r="BH37" i="28"/>
  <c r="BG37" i="28"/>
  <c r="BF37" i="28"/>
  <c r="BE37" i="28"/>
  <c r="BD37" i="28"/>
  <c r="BC37" i="28"/>
  <c r="BB37" i="28"/>
  <c r="BA37" i="28"/>
  <c r="AZ37" i="28"/>
  <c r="AY37" i="28"/>
  <c r="AT37" i="28"/>
  <c r="CY36" i="28"/>
  <c r="CW36" i="28"/>
  <c r="CV36" i="28"/>
  <c r="CU36" i="28"/>
  <c r="CT36" i="28"/>
  <c r="CS36" i="28"/>
  <c r="CR36" i="28"/>
  <c r="CQ36" i="28"/>
  <c r="CP36" i="28"/>
  <c r="CO36" i="28"/>
  <c r="CN36" i="28"/>
  <c r="CM36" i="28"/>
  <c r="CL36" i="28"/>
  <c r="CH36" i="28"/>
  <c r="CG36" i="28"/>
  <c r="CF36" i="28"/>
  <c r="CE36" i="28"/>
  <c r="CD36" i="28"/>
  <c r="CC36" i="28"/>
  <c r="CB36" i="28"/>
  <c r="CA36" i="28"/>
  <c r="BZ36" i="28"/>
  <c r="BY36" i="28"/>
  <c r="BX36" i="28"/>
  <c r="BW36" i="28"/>
  <c r="BV36" i="28"/>
  <c r="BU36" i="28"/>
  <c r="BT36" i="28"/>
  <c r="BS36" i="28"/>
  <c r="BR36" i="28"/>
  <c r="BQ36" i="28"/>
  <c r="BP36" i="28"/>
  <c r="BO36" i="28"/>
  <c r="BN36" i="28"/>
  <c r="BM36" i="28"/>
  <c r="BL36" i="28"/>
  <c r="BK36" i="28"/>
  <c r="BJ36" i="28"/>
  <c r="BI36" i="28"/>
  <c r="BH36" i="28"/>
  <c r="BG36" i="28"/>
  <c r="BF36" i="28"/>
  <c r="BE36" i="28"/>
  <c r="BD36" i="28"/>
  <c r="BC36" i="28"/>
  <c r="BB36" i="28"/>
  <c r="BA36" i="28"/>
  <c r="AZ36" i="28"/>
  <c r="AY36" i="28"/>
  <c r="AT36" i="28"/>
  <c r="CY35" i="28"/>
  <c r="CW35" i="28"/>
  <c r="CV35" i="28"/>
  <c r="CU35" i="28"/>
  <c r="CT35" i="28"/>
  <c r="CS35" i="28"/>
  <c r="CR35" i="28"/>
  <c r="CQ35" i="28"/>
  <c r="CP35" i="28"/>
  <c r="CO35" i="28"/>
  <c r="CN35" i="28"/>
  <c r="CM35" i="28"/>
  <c r="CL35" i="28"/>
  <c r="CH35" i="28"/>
  <c r="CG35" i="28"/>
  <c r="CF35" i="28"/>
  <c r="CE35" i="28"/>
  <c r="CD35" i="28"/>
  <c r="CC35" i="28"/>
  <c r="CB35" i="28"/>
  <c r="CA35" i="28"/>
  <c r="BZ35" i="28"/>
  <c r="BY35" i="28"/>
  <c r="BX35" i="28"/>
  <c r="BW35" i="28"/>
  <c r="BV35" i="28"/>
  <c r="BU35" i="28"/>
  <c r="BT35" i="28"/>
  <c r="BS35" i="28"/>
  <c r="BR35" i="28"/>
  <c r="BQ35" i="28"/>
  <c r="BP35" i="28"/>
  <c r="BO35" i="28"/>
  <c r="BN35" i="28"/>
  <c r="BM35" i="28"/>
  <c r="BL35" i="28"/>
  <c r="BK35" i="28"/>
  <c r="BJ35" i="28"/>
  <c r="BI35" i="28"/>
  <c r="BH35" i="28"/>
  <c r="BG35" i="28"/>
  <c r="BF35" i="28"/>
  <c r="BE35" i="28"/>
  <c r="BD35" i="28"/>
  <c r="BC35" i="28"/>
  <c r="BB35" i="28"/>
  <c r="BA35" i="28"/>
  <c r="AZ35" i="28"/>
  <c r="AY35" i="28"/>
  <c r="AT35" i="28"/>
  <c r="CY34" i="28"/>
  <c r="CW34" i="28"/>
  <c r="CV34" i="28"/>
  <c r="CU34" i="28"/>
  <c r="CT34" i="28"/>
  <c r="CS34" i="28"/>
  <c r="CR34" i="28"/>
  <c r="CQ34" i="28"/>
  <c r="CP34" i="28"/>
  <c r="CO34" i="28"/>
  <c r="CN34" i="28"/>
  <c r="CM34" i="28"/>
  <c r="CL34" i="28"/>
  <c r="CH34" i="28"/>
  <c r="CG34" i="28"/>
  <c r="CF34" i="28"/>
  <c r="CE34" i="28"/>
  <c r="CD34" i="28"/>
  <c r="CC34" i="28"/>
  <c r="CB34" i="28"/>
  <c r="CA34" i="28"/>
  <c r="BZ34" i="28"/>
  <c r="BY34" i="28"/>
  <c r="BX34" i="28"/>
  <c r="BW34" i="28"/>
  <c r="BV34" i="28"/>
  <c r="BU34" i="28"/>
  <c r="BT34" i="28"/>
  <c r="BS34" i="28"/>
  <c r="BR34" i="28"/>
  <c r="BQ34" i="28"/>
  <c r="BP34" i="28"/>
  <c r="BO34" i="28"/>
  <c r="BN34" i="28"/>
  <c r="BM34" i="28"/>
  <c r="BL34" i="28"/>
  <c r="BK34" i="28"/>
  <c r="BJ34" i="28"/>
  <c r="BI34" i="28"/>
  <c r="BH34" i="28"/>
  <c r="BG34" i="28"/>
  <c r="BF34" i="28"/>
  <c r="BE34" i="28"/>
  <c r="BD34" i="28"/>
  <c r="BC34" i="28"/>
  <c r="BB34" i="28"/>
  <c r="BA34" i="28"/>
  <c r="AZ34" i="28"/>
  <c r="AY34" i="28"/>
  <c r="AT34" i="28"/>
  <c r="CY33" i="28"/>
  <c r="CW33" i="28"/>
  <c r="CV33" i="28"/>
  <c r="CU33" i="28"/>
  <c r="CT33" i="28"/>
  <c r="CS33" i="28"/>
  <c r="CR33" i="28"/>
  <c r="CQ33" i="28"/>
  <c r="CP33" i="28"/>
  <c r="CO33" i="28"/>
  <c r="CN33" i="28"/>
  <c r="CM33" i="28"/>
  <c r="CL33" i="28"/>
  <c r="CH33" i="28"/>
  <c r="CG33" i="28"/>
  <c r="CF33" i="28"/>
  <c r="CE33" i="28"/>
  <c r="CD33" i="28"/>
  <c r="CC33" i="28"/>
  <c r="CB33" i="28"/>
  <c r="CA33" i="28"/>
  <c r="BZ33" i="28"/>
  <c r="BY33" i="28"/>
  <c r="BX33" i="28"/>
  <c r="BW33" i="28"/>
  <c r="BV33" i="28"/>
  <c r="BU33" i="28"/>
  <c r="BT33" i="28"/>
  <c r="BS33" i="28"/>
  <c r="BR33" i="28"/>
  <c r="BQ33" i="28"/>
  <c r="BP33" i="28"/>
  <c r="BO33" i="28"/>
  <c r="BN33" i="28"/>
  <c r="BM33" i="28"/>
  <c r="BL33" i="28"/>
  <c r="BK33" i="28"/>
  <c r="BJ33" i="28"/>
  <c r="BI33" i="28"/>
  <c r="BH33" i="28"/>
  <c r="BG33" i="28"/>
  <c r="BF33" i="28"/>
  <c r="BE33" i="28"/>
  <c r="BD33" i="28"/>
  <c r="BC33" i="28"/>
  <c r="BB33" i="28"/>
  <c r="BA33" i="28"/>
  <c r="AZ33" i="28"/>
  <c r="AY33" i="28"/>
  <c r="AT33" i="28"/>
  <c r="CY25" i="28"/>
  <c r="CW25" i="28"/>
  <c r="CV25" i="28"/>
  <c r="CU25" i="28"/>
  <c r="CT25" i="28"/>
  <c r="CS25" i="28"/>
  <c r="CR25" i="28"/>
  <c r="CQ25" i="28"/>
  <c r="CP25" i="28"/>
  <c r="CO25" i="28"/>
  <c r="CN25" i="28"/>
  <c r="CM25" i="28"/>
  <c r="CL25" i="28"/>
  <c r="CH25" i="28"/>
  <c r="CG25" i="28"/>
  <c r="CF25" i="28"/>
  <c r="CE25" i="28"/>
  <c r="CD25" i="28"/>
  <c r="CC25" i="28"/>
  <c r="CB25" i="28"/>
  <c r="CA25" i="28"/>
  <c r="BZ25" i="28"/>
  <c r="BY25" i="28"/>
  <c r="BX25" i="28"/>
  <c r="BW25" i="28"/>
  <c r="BV25" i="28"/>
  <c r="BU25" i="28"/>
  <c r="BT25" i="28"/>
  <c r="BS25" i="28"/>
  <c r="BR25" i="28"/>
  <c r="BQ25" i="28"/>
  <c r="BP25" i="28"/>
  <c r="BO25" i="28"/>
  <c r="BN25" i="28"/>
  <c r="BM25" i="28"/>
  <c r="BL25" i="28"/>
  <c r="BK25" i="28"/>
  <c r="BJ25" i="28"/>
  <c r="BI25" i="28"/>
  <c r="BH25" i="28"/>
  <c r="BG25" i="28"/>
  <c r="BF25" i="28"/>
  <c r="BE25" i="28"/>
  <c r="BD25" i="28"/>
  <c r="BC25" i="28"/>
  <c r="BB25" i="28"/>
  <c r="BA25" i="28"/>
  <c r="AZ25" i="28"/>
  <c r="AY25" i="28"/>
  <c r="AT25" i="28"/>
  <c r="CY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T29" i="28"/>
  <c r="CY26" i="28"/>
  <c r="CW26" i="28"/>
  <c r="CV26" i="28"/>
  <c r="CU26" i="28"/>
  <c r="CT26" i="28"/>
  <c r="CS26" i="28"/>
  <c r="CR26" i="28"/>
  <c r="CQ26" i="28"/>
  <c r="CP26" i="28"/>
  <c r="CO26" i="28"/>
  <c r="CN26" i="28"/>
  <c r="CM26" i="28"/>
  <c r="CL26" i="28"/>
  <c r="CH26" i="28"/>
  <c r="CG26" i="28"/>
  <c r="CF26" i="28"/>
  <c r="CE26" i="28"/>
  <c r="CD26" i="28"/>
  <c r="CC26" i="28"/>
  <c r="CB26" i="28"/>
  <c r="CA26" i="28"/>
  <c r="BZ26" i="28"/>
  <c r="BY26" i="28"/>
  <c r="BX26" i="28"/>
  <c r="BW26" i="28"/>
  <c r="BV26" i="28"/>
  <c r="BU26" i="28"/>
  <c r="BT26" i="28"/>
  <c r="BS26" i="28"/>
  <c r="BR26" i="28"/>
  <c r="BQ26" i="28"/>
  <c r="BP26" i="28"/>
  <c r="BO26" i="28"/>
  <c r="BN26" i="28"/>
  <c r="BM26" i="28"/>
  <c r="BL26" i="28"/>
  <c r="BK26" i="28"/>
  <c r="BJ26" i="28"/>
  <c r="BI26" i="28"/>
  <c r="BH26" i="28"/>
  <c r="BG26" i="28"/>
  <c r="BF26" i="28"/>
  <c r="BE26" i="28"/>
  <c r="BD26" i="28"/>
  <c r="BC26" i="28"/>
  <c r="BB26" i="28"/>
  <c r="BA26" i="28"/>
  <c r="AZ26" i="28"/>
  <c r="AY26" i="28"/>
  <c r="AT26" i="28"/>
  <c r="CY31" i="28"/>
  <c r="CW31" i="28"/>
  <c r="CV31" i="28"/>
  <c r="CU31" i="28"/>
  <c r="CT31" i="28"/>
  <c r="CS31" i="28"/>
  <c r="CR31" i="28"/>
  <c r="CQ31" i="28"/>
  <c r="CP31" i="28"/>
  <c r="CO31" i="28"/>
  <c r="CN31" i="28"/>
  <c r="CM31" i="28"/>
  <c r="CL31" i="28"/>
  <c r="CH31" i="28"/>
  <c r="CG31" i="28"/>
  <c r="CF31" i="28"/>
  <c r="CE31" i="28"/>
  <c r="CD31" i="28"/>
  <c r="CC31" i="28"/>
  <c r="CB31" i="28"/>
  <c r="CA31" i="28"/>
  <c r="BZ31" i="28"/>
  <c r="BY31" i="28"/>
  <c r="BX31" i="28"/>
  <c r="BW31" i="28"/>
  <c r="BV31" i="28"/>
  <c r="BU31" i="28"/>
  <c r="BT31" i="28"/>
  <c r="BS31" i="28"/>
  <c r="BR31" i="28"/>
  <c r="BQ31" i="28"/>
  <c r="BP31" i="28"/>
  <c r="BO31" i="28"/>
  <c r="BN31" i="28"/>
  <c r="BM31" i="28"/>
  <c r="BL31" i="28"/>
  <c r="BK31" i="28"/>
  <c r="BJ31" i="28"/>
  <c r="BI31" i="28"/>
  <c r="BH31" i="28"/>
  <c r="BG31" i="28"/>
  <c r="BF31" i="28"/>
  <c r="BE31" i="28"/>
  <c r="BD31" i="28"/>
  <c r="BC31" i="28"/>
  <c r="BB31" i="28"/>
  <c r="BA31" i="28"/>
  <c r="AZ31" i="28"/>
  <c r="AY31" i="28"/>
  <c r="AT31" i="28"/>
  <c r="CY27" i="28"/>
  <c r="CW27" i="28"/>
  <c r="CV27" i="28"/>
  <c r="CU27" i="28"/>
  <c r="CT27" i="28"/>
  <c r="CS27" i="28"/>
  <c r="CR27" i="28"/>
  <c r="CQ27" i="28"/>
  <c r="CP27" i="28"/>
  <c r="CO27" i="28"/>
  <c r="CN27" i="28"/>
  <c r="CM27" i="28"/>
  <c r="CL27" i="28"/>
  <c r="CH27" i="28"/>
  <c r="CG27" i="28"/>
  <c r="CF27" i="28"/>
  <c r="CE27" i="28"/>
  <c r="CD27" i="28"/>
  <c r="CC27" i="28"/>
  <c r="CB27" i="28"/>
  <c r="CA27" i="28"/>
  <c r="BZ27" i="28"/>
  <c r="BY27" i="28"/>
  <c r="BX27" i="28"/>
  <c r="BW27" i="28"/>
  <c r="BV27" i="28"/>
  <c r="BU27" i="28"/>
  <c r="BT27" i="28"/>
  <c r="BS27" i="28"/>
  <c r="BR27" i="28"/>
  <c r="BQ27" i="28"/>
  <c r="BP27" i="28"/>
  <c r="BO27" i="28"/>
  <c r="BN27" i="28"/>
  <c r="BM27" i="28"/>
  <c r="BL27" i="28"/>
  <c r="BK27" i="28"/>
  <c r="BJ27" i="28"/>
  <c r="BI27" i="28"/>
  <c r="BH27" i="28"/>
  <c r="BG27" i="28"/>
  <c r="BF27" i="28"/>
  <c r="BE27" i="28"/>
  <c r="BD27" i="28"/>
  <c r="BC27" i="28"/>
  <c r="BB27" i="28"/>
  <c r="BA27" i="28"/>
  <c r="AZ27" i="28"/>
  <c r="AY27" i="28"/>
  <c r="AT27" i="28"/>
  <c r="CY32" i="28"/>
  <c r="CW32" i="28"/>
  <c r="CV32" i="28"/>
  <c r="CU32" i="28"/>
  <c r="CT32" i="28"/>
  <c r="CS32" i="28"/>
  <c r="CR32" i="28"/>
  <c r="CQ32" i="28"/>
  <c r="CP32" i="28"/>
  <c r="CO32" i="28"/>
  <c r="CN32" i="28"/>
  <c r="CM32" i="28"/>
  <c r="CL32" i="28"/>
  <c r="CH32" i="28"/>
  <c r="CG32" i="28"/>
  <c r="CF32" i="28"/>
  <c r="CE32" i="28"/>
  <c r="CD32" i="28"/>
  <c r="CC32" i="28"/>
  <c r="CB32" i="28"/>
  <c r="CA32" i="28"/>
  <c r="BZ32" i="28"/>
  <c r="BY32" i="28"/>
  <c r="BX32" i="28"/>
  <c r="BW32" i="28"/>
  <c r="BV32" i="28"/>
  <c r="BU32" i="28"/>
  <c r="BT32" i="28"/>
  <c r="BS32" i="28"/>
  <c r="BR32" i="28"/>
  <c r="BQ32" i="28"/>
  <c r="BP32" i="28"/>
  <c r="BO32" i="28"/>
  <c r="BN32" i="28"/>
  <c r="BM32" i="28"/>
  <c r="BL32" i="28"/>
  <c r="BK32" i="28"/>
  <c r="BJ32" i="28"/>
  <c r="BI32" i="28"/>
  <c r="BH32" i="28"/>
  <c r="BG32" i="28"/>
  <c r="BF32" i="28"/>
  <c r="BE32" i="28"/>
  <c r="BD32" i="28"/>
  <c r="BC32" i="28"/>
  <c r="BB32" i="28"/>
  <c r="BA32" i="28"/>
  <c r="AZ32" i="28"/>
  <c r="AY32" i="28"/>
  <c r="AT32" i="28"/>
  <c r="CY28" i="28"/>
  <c r="CW28" i="28"/>
  <c r="CV28" i="28"/>
  <c r="CU28" i="28"/>
  <c r="CT28" i="28"/>
  <c r="CS28" i="28"/>
  <c r="CR28" i="28"/>
  <c r="CQ28" i="28"/>
  <c r="CP28" i="28"/>
  <c r="CO28" i="28"/>
  <c r="CN28" i="28"/>
  <c r="CM28" i="28"/>
  <c r="CL28" i="28"/>
  <c r="CH28" i="28"/>
  <c r="CG28" i="28"/>
  <c r="CF28" i="28"/>
  <c r="CE28" i="28"/>
  <c r="CD28" i="28"/>
  <c r="CC28" i="28"/>
  <c r="CB28" i="28"/>
  <c r="CA28" i="28"/>
  <c r="BZ28" i="28"/>
  <c r="BY28" i="28"/>
  <c r="BX28" i="28"/>
  <c r="BW28" i="28"/>
  <c r="BV28" i="28"/>
  <c r="BU28" i="28"/>
  <c r="BT28" i="28"/>
  <c r="BS28" i="28"/>
  <c r="BR28" i="28"/>
  <c r="BQ28" i="28"/>
  <c r="BP28" i="28"/>
  <c r="BO28" i="28"/>
  <c r="BN28" i="28"/>
  <c r="BM28" i="28"/>
  <c r="BL28" i="28"/>
  <c r="BK28" i="28"/>
  <c r="BJ28" i="28"/>
  <c r="BI28" i="28"/>
  <c r="BH28" i="28"/>
  <c r="BG28" i="28"/>
  <c r="BF28" i="28"/>
  <c r="BE28" i="28"/>
  <c r="BD28" i="28"/>
  <c r="BC28" i="28"/>
  <c r="BB28" i="28"/>
  <c r="BA28" i="28"/>
  <c r="AZ28" i="28"/>
  <c r="AY28" i="28"/>
  <c r="AT28" i="28"/>
  <c r="CY30" i="28"/>
  <c r="CW30" i="28"/>
  <c r="CV30" i="28"/>
  <c r="CU30" i="28"/>
  <c r="CT30" i="28"/>
  <c r="CS30" i="28"/>
  <c r="CR30" i="28"/>
  <c r="CQ30" i="28"/>
  <c r="CP30" i="28"/>
  <c r="CO30" i="28"/>
  <c r="CN30" i="28"/>
  <c r="CM30" i="28"/>
  <c r="CL30" i="28"/>
  <c r="CH30" i="28"/>
  <c r="CG30" i="28"/>
  <c r="CF30" i="28"/>
  <c r="CE30" i="28"/>
  <c r="CD30" i="28"/>
  <c r="CC30" i="28"/>
  <c r="CB30" i="28"/>
  <c r="CA30" i="28"/>
  <c r="BZ30" i="28"/>
  <c r="BY30" i="28"/>
  <c r="BX30" i="28"/>
  <c r="BW30" i="28"/>
  <c r="BV30" i="28"/>
  <c r="BU30" i="28"/>
  <c r="BT30" i="28"/>
  <c r="BS30" i="28"/>
  <c r="BR30" i="28"/>
  <c r="BQ30" i="28"/>
  <c r="BP30" i="28"/>
  <c r="BO30" i="28"/>
  <c r="BN30" i="28"/>
  <c r="BM30" i="28"/>
  <c r="BL30" i="28"/>
  <c r="BK30" i="28"/>
  <c r="BJ30" i="28"/>
  <c r="BI30" i="28"/>
  <c r="BH30" i="28"/>
  <c r="BG30" i="28"/>
  <c r="BF30" i="28"/>
  <c r="BE30" i="28"/>
  <c r="BD30" i="28"/>
  <c r="BC30" i="28"/>
  <c r="BB30" i="28"/>
  <c r="BA30" i="28"/>
  <c r="AZ30" i="28"/>
  <c r="AY30" i="28"/>
  <c r="AT30" i="28"/>
  <c r="AL24" i="28"/>
  <c r="CW24" i="28" s="1"/>
  <c r="AI24" i="28"/>
  <c r="CV23" i="28" s="1"/>
  <c r="AF24" i="28"/>
  <c r="CU24" i="28" s="1"/>
  <c r="AC24" i="28"/>
  <c r="CT24" i="28" s="1"/>
  <c r="Z24" i="28"/>
  <c r="CS24" i="28" s="1"/>
  <c r="W24" i="28"/>
  <c r="CR24" i="28" s="1"/>
  <c r="T24" i="28"/>
  <c r="CQ24" i="28" s="1"/>
  <c r="Q24" i="28"/>
  <c r="CP24" i="28" s="1"/>
  <c r="N24" i="28"/>
  <c r="CO24" i="28" s="1"/>
  <c r="K24" i="28"/>
  <c r="CN24" i="28" s="1"/>
  <c r="H24" i="28"/>
  <c r="CM24" i="28" s="1"/>
  <c r="E24" i="28"/>
  <c r="CL24" i="28" s="1"/>
  <c r="CW23" i="28"/>
  <c r="CW22" i="28"/>
  <c r="CV22" i="28"/>
  <c r="CU22" i="28"/>
  <c r="CT22" i="28"/>
  <c r="CS22" i="28"/>
  <c r="CR22" i="28"/>
  <c r="CQ22" i="28"/>
  <c r="CP22" i="28"/>
  <c r="CO22" i="28"/>
  <c r="CN22" i="28"/>
  <c r="CM22" i="28"/>
  <c r="CL22" i="28"/>
  <c r="AM22" i="28"/>
  <c r="AZ58" i="28" s="1"/>
  <c r="AJ22" i="28"/>
  <c r="BC58" i="28" s="1"/>
  <c r="AG22" i="28"/>
  <c r="BF58" i="28" s="1"/>
  <c r="AD22" i="28"/>
  <c r="BI58" i="28" s="1"/>
  <c r="AA22" i="28"/>
  <c r="BL58" i="28" s="1"/>
  <c r="X22" i="28"/>
  <c r="BO58" i="28" s="1"/>
  <c r="U22" i="28"/>
  <c r="BR58" i="28" s="1"/>
  <c r="R22" i="28"/>
  <c r="S22" i="28" s="1"/>
  <c r="BT58" i="28" s="1"/>
  <c r="O22" i="28"/>
  <c r="BX58" i="28" s="1"/>
  <c r="L22" i="28"/>
  <c r="CA58" i="28" s="1"/>
  <c r="I22" i="28"/>
  <c r="CD58" i="28" s="1"/>
  <c r="F22" i="28"/>
  <c r="CG58" i="28" s="1"/>
  <c r="CH21" i="28"/>
  <c r="CE21" i="28"/>
  <c r="CB21" i="28"/>
  <c r="BY21" i="28"/>
  <c r="BV21" i="28"/>
  <c r="BS21" i="28"/>
  <c r="BP21" i="28"/>
  <c r="BM21" i="28"/>
  <c r="BJ21" i="28"/>
  <c r="BG21" i="28"/>
  <c r="BD21" i="28"/>
  <c r="BA21" i="28"/>
  <c r="CY19" i="28"/>
  <c r="CW19" i="28"/>
  <c r="CV19" i="28"/>
  <c r="CU19" i="28"/>
  <c r="CT19" i="28"/>
  <c r="CS19" i="28"/>
  <c r="CR19" i="28"/>
  <c r="CQ19" i="28"/>
  <c r="CP19" i="28"/>
  <c r="CO19" i="28"/>
  <c r="CN19" i="28"/>
  <c r="CM19" i="28"/>
  <c r="CL19" i="28"/>
  <c r="CH19" i="28"/>
  <c r="CG19" i="28"/>
  <c r="CF19" i="28"/>
  <c r="CE19" i="28"/>
  <c r="CD19" i="28"/>
  <c r="CC19" i="28"/>
  <c r="CB19" i="28"/>
  <c r="CA19" i="28"/>
  <c r="BZ19" i="28"/>
  <c r="BY19" i="28"/>
  <c r="BX19" i="28"/>
  <c r="BW19" i="28"/>
  <c r="BV19" i="28"/>
  <c r="BU19" i="28"/>
  <c r="BT19" i="28"/>
  <c r="BS19" i="28"/>
  <c r="BR19" i="28"/>
  <c r="BQ19" i="28"/>
  <c r="BP19" i="28"/>
  <c r="BO19" i="28"/>
  <c r="BN19" i="28"/>
  <c r="BM19" i="28"/>
  <c r="BL19" i="28"/>
  <c r="BK19" i="28"/>
  <c r="BJ19" i="28"/>
  <c r="BI19" i="28"/>
  <c r="BH19" i="28"/>
  <c r="BG19" i="28"/>
  <c r="BF19" i="28"/>
  <c r="BE19" i="28"/>
  <c r="BD19" i="28"/>
  <c r="BC19" i="28"/>
  <c r="BB19" i="28"/>
  <c r="BA19" i="28"/>
  <c r="AZ19" i="28"/>
  <c r="AY19" i="28"/>
  <c r="AT19" i="28"/>
  <c r="CY18" i="28"/>
  <c r="CW18" i="28"/>
  <c r="CV18" i="28"/>
  <c r="CU18" i="28"/>
  <c r="CT18" i="28"/>
  <c r="CS18" i="28"/>
  <c r="CR18" i="28"/>
  <c r="CQ18" i="28"/>
  <c r="CP18" i="28"/>
  <c r="CO18" i="28"/>
  <c r="CN18" i="28"/>
  <c r="CM18" i="28"/>
  <c r="CL18" i="28"/>
  <c r="CH18" i="28"/>
  <c r="CG18" i="28"/>
  <c r="CF18" i="28"/>
  <c r="CE18" i="28"/>
  <c r="CD18" i="28"/>
  <c r="CC18" i="28"/>
  <c r="CB18" i="28"/>
  <c r="CA18" i="28"/>
  <c r="BZ18" i="28"/>
  <c r="BY18" i="28"/>
  <c r="BX18" i="28"/>
  <c r="BW18" i="28"/>
  <c r="BV18" i="28"/>
  <c r="BU18" i="28"/>
  <c r="BT18" i="28"/>
  <c r="BS18" i="28"/>
  <c r="BR18" i="28"/>
  <c r="BQ18" i="28"/>
  <c r="BP18" i="28"/>
  <c r="BO18" i="28"/>
  <c r="BN18" i="28"/>
  <c r="BM18" i="28"/>
  <c r="BL18" i="28"/>
  <c r="BK18" i="28"/>
  <c r="BJ18" i="28"/>
  <c r="BI18" i="28"/>
  <c r="BH18" i="28"/>
  <c r="BG18" i="28"/>
  <c r="BF18" i="28"/>
  <c r="BE18" i="28"/>
  <c r="BD18" i="28"/>
  <c r="BC18" i="28"/>
  <c r="BB18" i="28"/>
  <c r="BA18" i="28"/>
  <c r="AZ18" i="28"/>
  <c r="AY18" i="28"/>
  <c r="AT18" i="28"/>
  <c r="CY17" i="28"/>
  <c r="CW17" i="28"/>
  <c r="CV17" i="28"/>
  <c r="CU17" i="28"/>
  <c r="CT17" i="28"/>
  <c r="CS17" i="28"/>
  <c r="CR17" i="28"/>
  <c r="CQ17" i="28"/>
  <c r="CP17" i="28"/>
  <c r="CO17" i="28"/>
  <c r="CN17" i="28"/>
  <c r="CM17" i="28"/>
  <c r="CL17" i="28"/>
  <c r="CH17" i="28"/>
  <c r="CG17" i="28"/>
  <c r="CF17" i="28"/>
  <c r="CE17" i="28"/>
  <c r="CD17" i="28"/>
  <c r="CC17" i="28"/>
  <c r="CB17" i="28"/>
  <c r="CA17" i="28"/>
  <c r="BZ17" i="28"/>
  <c r="BY17" i="28"/>
  <c r="BX17" i="28"/>
  <c r="BW17" i="28"/>
  <c r="BV17" i="28"/>
  <c r="BU17" i="28"/>
  <c r="BT17" i="28"/>
  <c r="BS17" i="28"/>
  <c r="BR17" i="28"/>
  <c r="BQ17" i="28"/>
  <c r="BP17" i="28"/>
  <c r="BO17" i="28"/>
  <c r="BN17" i="28"/>
  <c r="BM17" i="28"/>
  <c r="BL17" i="28"/>
  <c r="BK17" i="28"/>
  <c r="BJ17" i="28"/>
  <c r="BI17" i="28"/>
  <c r="BH17" i="28"/>
  <c r="BG17" i="28"/>
  <c r="BF17" i="28"/>
  <c r="BE17" i="28"/>
  <c r="BD17" i="28"/>
  <c r="BC17" i="28"/>
  <c r="BB17" i="28"/>
  <c r="BA17" i="28"/>
  <c r="AZ17" i="28"/>
  <c r="AY17" i="28"/>
  <c r="AT17" i="28"/>
  <c r="CY16" i="28"/>
  <c r="CW16" i="28"/>
  <c r="CV16" i="28"/>
  <c r="CU16" i="28"/>
  <c r="CT16" i="28"/>
  <c r="CS16" i="28"/>
  <c r="CR16" i="28"/>
  <c r="CQ16" i="28"/>
  <c r="CP16" i="28"/>
  <c r="CO16" i="28"/>
  <c r="CN16" i="28"/>
  <c r="CM16" i="28"/>
  <c r="CL16" i="28"/>
  <c r="CH16" i="28"/>
  <c r="CG16" i="28"/>
  <c r="CF16" i="28"/>
  <c r="CE16" i="28"/>
  <c r="CD16" i="28"/>
  <c r="CC16" i="28"/>
  <c r="CB16" i="28"/>
  <c r="CA16" i="28"/>
  <c r="BZ16" i="28"/>
  <c r="BY16" i="28"/>
  <c r="BX16" i="28"/>
  <c r="BW16" i="28"/>
  <c r="BV16" i="28"/>
  <c r="BU16" i="28"/>
  <c r="BT16" i="28"/>
  <c r="BS16" i="28"/>
  <c r="BR16" i="28"/>
  <c r="BQ16" i="28"/>
  <c r="BP16" i="28"/>
  <c r="BO16" i="28"/>
  <c r="BN16" i="28"/>
  <c r="BM16" i="28"/>
  <c r="BL16" i="28"/>
  <c r="BK16" i="28"/>
  <c r="BJ16" i="28"/>
  <c r="BI16" i="28"/>
  <c r="BH16" i="28"/>
  <c r="BG16" i="28"/>
  <c r="BF16" i="28"/>
  <c r="BE16" i="28"/>
  <c r="BD16" i="28"/>
  <c r="BC16" i="28"/>
  <c r="BB16" i="28"/>
  <c r="BA16" i="28"/>
  <c r="AZ16" i="28"/>
  <c r="AY16" i="28"/>
  <c r="AT16" i="28"/>
  <c r="CY15" i="28"/>
  <c r="CW15" i="28"/>
  <c r="CV15" i="28"/>
  <c r="CU15" i="28"/>
  <c r="CT15" i="28"/>
  <c r="CS15" i="28"/>
  <c r="CR15" i="28"/>
  <c r="CQ15" i="28"/>
  <c r="CP15" i="28"/>
  <c r="CO15" i="28"/>
  <c r="CN15" i="28"/>
  <c r="CM15" i="28"/>
  <c r="CL15" i="28"/>
  <c r="CH15" i="28"/>
  <c r="CG15" i="28"/>
  <c r="CF15" i="28"/>
  <c r="CE15" i="28"/>
  <c r="CD15" i="28"/>
  <c r="CC15" i="28"/>
  <c r="CB15" i="28"/>
  <c r="CA15" i="28"/>
  <c r="BZ15" i="28"/>
  <c r="BY15" i="28"/>
  <c r="BX15" i="28"/>
  <c r="BW15" i="28"/>
  <c r="BV15" i="28"/>
  <c r="BU15" i="28"/>
  <c r="BT15" i="28"/>
  <c r="BS15" i="28"/>
  <c r="BR15" i="28"/>
  <c r="BQ15" i="28"/>
  <c r="BP15" i="28"/>
  <c r="BO15" i="28"/>
  <c r="BN15" i="28"/>
  <c r="BM15" i="28"/>
  <c r="BL15" i="28"/>
  <c r="BK15" i="28"/>
  <c r="BJ15" i="28"/>
  <c r="BI15" i="28"/>
  <c r="BH15" i="28"/>
  <c r="BG15" i="28"/>
  <c r="BF15" i="28"/>
  <c r="BE15" i="28"/>
  <c r="BD15" i="28"/>
  <c r="BC15" i="28"/>
  <c r="BB15" i="28"/>
  <c r="BA15" i="28"/>
  <c r="AZ15" i="28"/>
  <c r="AY15" i="28"/>
  <c r="AT15" i="28"/>
  <c r="CY14" i="28"/>
  <c r="CW14" i="28"/>
  <c r="CV14" i="28"/>
  <c r="CU14" i="28"/>
  <c r="CT14" i="28"/>
  <c r="CS14" i="28"/>
  <c r="CR14" i="28"/>
  <c r="CQ14" i="28"/>
  <c r="CP14" i="28"/>
  <c r="CO14" i="28"/>
  <c r="CN14" i="28"/>
  <c r="CM14" i="28"/>
  <c r="CL14" i="28"/>
  <c r="CH14" i="28"/>
  <c r="CG14" i="28"/>
  <c r="CF14" i="28"/>
  <c r="CE14" i="28"/>
  <c r="CD14" i="28"/>
  <c r="CC14" i="28"/>
  <c r="CB14" i="28"/>
  <c r="CA14" i="28"/>
  <c r="BZ14" i="28"/>
  <c r="BY14" i="28"/>
  <c r="BX14" i="28"/>
  <c r="BW14" i="28"/>
  <c r="BV14" i="28"/>
  <c r="BU14" i="28"/>
  <c r="BT14" i="28"/>
  <c r="BS14" i="28"/>
  <c r="BR14" i="28"/>
  <c r="BQ14" i="28"/>
  <c r="BP14" i="28"/>
  <c r="BO14" i="28"/>
  <c r="BN14" i="28"/>
  <c r="BM14" i="28"/>
  <c r="BL14" i="28"/>
  <c r="BK14" i="28"/>
  <c r="BJ14" i="28"/>
  <c r="BI14" i="28"/>
  <c r="BH14" i="28"/>
  <c r="BG14" i="28"/>
  <c r="BF14" i="28"/>
  <c r="BE14" i="28"/>
  <c r="BD14" i="28"/>
  <c r="BC14" i="28"/>
  <c r="BB14" i="28"/>
  <c r="BA14" i="28"/>
  <c r="AZ14" i="28"/>
  <c r="AY14" i="28"/>
  <c r="AT14" i="28"/>
  <c r="CY11" i="28"/>
  <c r="CW11" i="28"/>
  <c r="CV11" i="28"/>
  <c r="CU11" i="28"/>
  <c r="CT11" i="28"/>
  <c r="CS11" i="28"/>
  <c r="CR11" i="28"/>
  <c r="CQ11" i="28"/>
  <c r="CP11" i="28"/>
  <c r="CO11" i="28"/>
  <c r="CN11" i="28"/>
  <c r="CM11" i="28"/>
  <c r="CL11" i="28"/>
  <c r="CH11" i="28"/>
  <c r="CG11" i="28"/>
  <c r="CF11" i="28"/>
  <c r="CE11" i="28"/>
  <c r="CD11" i="28"/>
  <c r="CC11" i="28"/>
  <c r="CB11" i="28"/>
  <c r="CA11" i="28"/>
  <c r="BZ11" i="28"/>
  <c r="BY11" i="28"/>
  <c r="BX11" i="28"/>
  <c r="BW11" i="28"/>
  <c r="BV11" i="28"/>
  <c r="BU11" i="28"/>
  <c r="BT11" i="28"/>
  <c r="BS11" i="28"/>
  <c r="BR11" i="28"/>
  <c r="BQ11" i="28"/>
  <c r="BP11" i="28"/>
  <c r="BO11" i="28"/>
  <c r="BN11" i="28"/>
  <c r="BM11" i="28"/>
  <c r="BL11" i="28"/>
  <c r="BK11" i="28"/>
  <c r="BJ11" i="28"/>
  <c r="BI11" i="28"/>
  <c r="BH11" i="28"/>
  <c r="BG11" i="28"/>
  <c r="BF11" i="28"/>
  <c r="BE11" i="28"/>
  <c r="BD11" i="28"/>
  <c r="BC11" i="28"/>
  <c r="BB11" i="28"/>
  <c r="BA11" i="28"/>
  <c r="AZ11" i="28"/>
  <c r="AY11" i="28"/>
  <c r="AT11" i="28"/>
  <c r="CY13" i="28"/>
  <c r="CW13" i="28"/>
  <c r="CV13" i="28"/>
  <c r="CU13" i="28"/>
  <c r="CT13" i="28"/>
  <c r="CS13" i="28"/>
  <c r="CR13" i="28"/>
  <c r="CQ13" i="28"/>
  <c r="CP13" i="28"/>
  <c r="CO13" i="28"/>
  <c r="CN13" i="28"/>
  <c r="CM13" i="28"/>
  <c r="CL13" i="28"/>
  <c r="CH13" i="28"/>
  <c r="CG13" i="28"/>
  <c r="CF13" i="28"/>
  <c r="CE13" i="28"/>
  <c r="CD13" i="28"/>
  <c r="CC13" i="28"/>
  <c r="CB13" i="28"/>
  <c r="CA13" i="28"/>
  <c r="BZ13" i="28"/>
  <c r="BY13" i="28"/>
  <c r="BX13" i="28"/>
  <c r="BW13" i="28"/>
  <c r="BV13" i="28"/>
  <c r="BU13" i="28"/>
  <c r="BT13" i="28"/>
  <c r="BS13" i="28"/>
  <c r="BR13" i="28"/>
  <c r="BQ13" i="28"/>
  <c r="BP13" i="28"/>
  <c r="BO13" i="28"/>
  <c r="BN13" i="28"/>
  <c r="BM13" i="28"/>
  <c r="BL13" i="28"/>
  <c r="BK13" i="28"/>
  <c r="BJ13" i="28"/>
  <c r="BI13" i="28"/>
  <c r="BH13" i="28"/>
  <c r="BG13" i="28"/>
  <c r="BF13" i="28"/>
  <c r="BE13" i="28"/>
  <c r="BD13" i="28"/>
  <c r="BC13" i="28"/>
  <c r="BB13" i="28"/>
  <c r="BA13" i="28"/>
  <c r="AZ13" i="28"/>
  <c r="AY13" i="28"/>
  <c r="AT13" i="28"/>
  <c r="CY12" i="28"/>
  <c r="CW12" i="28"/>
  <c r="CV12" i="28"/>
  <c r="CU12" i="28"/>
  <c r="CT12" i="28"/>
  <c r="CS12" i="28"/>
  <c r="CR12" i="28"/>
  <c r="CQ12" i="28"/>
  <c r="CP12" i="28"/>
  <c r="CO12" i="28"/>
  <c r="CN12" i="28"/>
  <c r="CM12" i="28"/>
  <c r="CL12" i="28"/>
  <c r="CH12" i="28"/>
  <c r="CG12" i="28"/>
  <c r="CF12" i="28"/>
  <c r="CE12" i="28"/>
  <c r="CD12" i="28"/>
  <c r="CC12" i="28"/>
  <c r="CB12" i="28"/>
  <c r="CA12" i="28"/>
  <c r="BZ12" i="28"/>
  <c r="BY12" i="28"/>
  <c r="BX12" i="28"/>
  <c r="BW12" i="28"/>
  <c r="BV12" i="28"/>
  <c r="BU12" i="28"/>
  <c r="BT12" i="28"/>
  <c r="BS12" i="28"/>
  <c r="BR12" i="28"/>
  <c r="BQ12" i="28"/>
  <c r="BP12" i="28"/>
  <c r="BO12" i="28"/>
  <c r="BN12" i="28"/>
  <c r="BM12" i="28"/>
  <c r="BL12" i="28"/>
  <c r="BK12" i="28"/>
  <c r="BJ12" i="28"/>
  <c r="BI12" i="28"/>
  <c r="BH12" i="28"/>
  <c r="BG12" i="28"/>
  <c r="BF12" i="28"/>
  <c r="BE12" i="28"/>
  <c r="BD12" i="28"/>
  <c r="BC12" i="28"/>
  <c r="BB12" i="28"/>
  <c r="BA12" i="28"/>
  <c r="AZ12" i="28"/>
  <c r="AY12" i="28"/>
  <c r="AT12" i="28"/>
  <c r="CY10" i="28"/>
  <c r="CW10" i="28"/>
  <c r="CV10" i="28"/>
  <c r="CU10" i="28"/>
  <c r="CT10" i="28"/>
  <c r="CS10" i="28"/>
  <c r="CR10" i="28"/>
  <c r="CQ10" i="28"/>
  <c r="CP10" i="28"/>
  <c r="CO10" i="28"/>
  <c r="CN10" i="28"/>
  <c r="CM10" i="28"/>
  <c r="CL10" i="28"/>
  <c r="CH10" i="28"/>
  <c r="CG10" i="28"/>
  <c r="CF10" i="28"/>
  <c r="CE10" i="28"/>
  <c r="CD10" i="28"/>
  <c r="CC10" i="28"/>
  <c r="CB10" i="28"/>
  <c r="CA10" i="28"/>
  <c r="BZ10" i="28"/>
  <c r="BY10" i="28"/>
  <c r="BX10" i="28"/>
  <c r="BW10" i="28"/>
  <c r="BV10" i="28"/>
  <c r="BU10" i="28"/>
  <c r="BT10" i="28"/>
  <c r="BS10" i="28"/>
  <c r="BR10" i="28"/>
  <c r="BQ10" i="28"/>
  <c r="BP10" i="28"/>
  <c r="BO10" i="28"/>
  <c r="BN10" i="28"/>
  <c r="BM10" i="28"/>
  <c r="BL10" i="28"/>
  <c r="BK10" i="28"/>
  <c r="BJ10" i="28"/>
  <c r="BI10" i="28"/>
  <c r="BH10" i="28"/>
  <c r="BG10" i="28"/>
  <c r="BF10" i="28"/>
  <c r="BE10" i="28"/>
  <c r="BD10" i="28"/>
  <c r="BC10" i="28"/>
  <c r="BB10" i="28"/>
  <c r="BA10" i="28"/>
  <c r="AZ10" i="28"/>
  <c r="AY10" i="28"/>
  <c r="AT10" i="28"/>
  <c r="AL9" i="28"/>
  <c r="CW9" i="28" s="1"/>
  <c r="AI9" i="28"/>
  <c r="CV9" i="28" s="1"/>
  <c r="AF9" i="28"/>
  <c r="CU9" i="28" s="1"/>
  <c r="AC9" i="28"/>
  <c r="CT9" i="28" s="1"/>
  <c r="Z9" i="28"/>
  <c r="CS9" i="28" s="1"/>
  <c r="W9" i="28"/>
  <c r="CR9" i="28" s="1"/>
  <c r="T9" i="28"/>
  <c r="CQ8" i="28" s="1"/>
  <c r="Q9" i="28"/>
  <c r="CP9" i="28" s="1"/>
  <c r="N9" i="28"/>
  <c r="CO9" i="28" s="1"/>
  <c r="K9" i="28"/>
  <c r="CN9" i="28" s="1"/>
  <c r="H9" i="28"/>
  <c r="CM8" i="28" s="1"/>
  <c r="E9" i="28"/>
  <c r="CL9" i="28" s="1"/>
  <c r="CW7" i="28"/>
  <c r="CV7" i="28"/>
  <c r="CU7" i="28"/>
  <c r="CT7" i="28"/>
  <c r="CS7" i="28"/>
  <c r="CR7" i="28"/>
  <c r="CQ7" i="28"/>
  <c r="CP7" i="28"/>
  <c r="CO7" i="28"/>
  <c r="CN7" i="28"/>
  <c r="CM7" i="28"/>
  <c r="CL7" i="28"/>
  <c r="AM7" i="28"/>
  <c r="AZ21" i="28" s="1"/>
  <c r="AJ7" i="28"/>
  <c r="BC21" i="28" s="1"/>
  <c r="AG7" i="28"/>
  <c r="AH7" i="28" s="1"/>
  <c r="BE21" i="28" s="1"/>
  <c r="AD7" i="28"/>
  <c r="BI21" i="28" s="1"/>
  <c r="AA7" i="28"/>
  <c r="BL21" i="28" s="1"/>
  <c r="X7" i="28"/>
  <c r="BO21" i="28" s="1"/>
  <c r="U7" i="28"/>
  <c r="V7" i="28" s="1"/>
  <c r="BQ21" i="28" s="1"/>
  <c r="R7" i="28"/>
  <c r="BU21" i="28" s="1"/>
  <c r="O7" i="28"/>
  <c r="BX21" i="28" s="1"/>
  <c r="L7" i="28"/>
  <c r="CA21" i="28" s="1"/>
  <c r="I7" i="28"/>
  <c r="J7" i="28" s="1"/>
  <c r="CC21" i="28" s="1"/>
  <c r="F7" i="28"/>
  <c r="CG21" i="28" s="1"/>
  <c r="CV8" i="28" l="1"/>
  <c r="CW8" i="28"/>
  <c r="CT8" i="28"/>
  <c r="CS8" i="28"/>
  <c r="CU8" i="28"/>
  <c r="CR8" i="28"/>
  <c r="CL23" i="28"/>
  <c r="CP8" i="28"/>
  <c r="AR14" i="28"/>
  <c r="AR15" i="28"/>
  <c r="AR19" i="28"/>
  <c r="V22" i="28"/>
  <c r="BQ58" i="28" s="1"/>
  <c r="CP23" i="28"/>
  <c r="AQ39" i="28"/>
  <c r="CT23" i="28"/>
  <c r="AR29" i="28"/>
  <c r="AR48" i="28"/>
  <c r="AQ12" i="28"/>
  <c r="AW12" i="28" s="1"/>
  <c r="AQ26" i="28"/>
  <c r="AW26" i="28" s="1"/>
  <c r="AQ44" i="28"/>
  <c r="AW44" i="28" s="1"/>
  <c r="AQ55" i="28"/>
  <c r="AW55" i="28" s="1"/>
  <c r="CO23" i="28"/>
  <c r="CS23" i="28"/>
  <c r="AQ28" i="28"/>
  <c r="AW28" i="28" s="1"/>
  <c r="AQ43" i="28"/>
  <c r="AW43" i="28" s="1"/>
  <c r="AR44" i="28"/>
  <c r="AQ10" i="28"/>
  <c r="AW10" i="28" s="1"/>
  <c r="AR35" i="28"/>
  <c r="BF21" i="28"/>
  <c r="AQ14" i="28"/>
  <c r="AW14" i="28" s="1"/>
  <c r="AR18" i="28"/>
  <c r="BR21" i="28"/>
  <c r="AQ11" i="28" s="1"/>
  <c r="AW11" i="28" s="1"/>
  <c r="AH22" i="28"/>
  <c r="BE58" i="28" s="1"/>
  <c r="AW39" i="28"/>
  <c r="CM23" i="28"/>
  <c r="CZ34" i="28" s="1"/>
  <c r="CQ23" i="28"/>
  <c r="CU23" i="28"/>
  <c r="AQ38" i="28"/>
  <c r="AW38" i="28" s="1"/>
  <c r="AQ47" i="28"/>
  <c r="AW47" i="28" s="1"/>
  <c r="AQ48" i="28"/>
  <c r="AW48" i="28" s="1"/>
  <c r="AR12" i="28"/>
  <c r="CD21" i="28"/>
  <c r="AQ13" i="28" s="1"/>
  <c r="AW13" i="28" s="1"/>
  <c r="CN23" i="28"/>
  <c r="CR23" i="28"/>
  <c r="AR27" i="28"/>
  <c r="AQ33" i="28"/>
  <c r="AW33" i="28" s="1"/>
  <c r="AR34" i="28"/>
  <c r="AQ35" i="28"/>
  <c r="AW35" i="28" s="1"/>
  <c r="AR37" i="28"/>
  <c r="AQ51" i="28"/>
  <c r="AW51" i="28" s="1"/>
  <c r="AQ54" i="28"/>
  <c r="AW54" i="28" s="1"/>
  <c r="AQ56" i="28"/>
  <c r="AW56" i="28" s="1"/>
  <c r="CO8" i="28"/>
  <c r="AR10" i="28"/>
  <c r="AQ17" i="28"/>
  <c r="AW17" i="28" s="1"/>
  <c r="J22" i="28"/>
  <c r="CC58" i="28" s="1"/>
  <c r="AR32" i="28"/>
  <c r="AR26" i="28"/>
  <c r="AQ29" i="28"/>
  <c r="AR33" i="28"/>
  <c r="AQ34" i="28"/>
  <c r="AW34" i="28" s="1"/>
  <c r="AQ40" i="28"/>
  <c r="AW40" i="28" s="1"/>
  <c r="G7" i="28"/>
  <c r="CF21" i="28" s="1"/>
  <c r="CM9" i="28"/>
  <c r="CQ9" i="28"/>
  <c r="AR11" i="28"/>
  <c r="AQ18" i="28"/>
  <c r="AQ19" i="28"/>
  <c r="P22" i="28"/>
  <c r="BW58" i="28" s="1"/>
  <c r="AN22" i="28"/>
  <c r="AY58" i="28" s="1"/>
  <c r="CL8" i="28"/>
  <c r="CZ13" i="28" s="1"/>
  <c r="M7" i="28"/>
  <c r="BZ21" i="28" s="1"/>
  <c r="S7" i="28"/>
  <c r="BT21" i="28" s="1"/>
  <c r="Y7" i="28"/>
  <c r="BN21" i="28" s="1"/>
  <c r="AE7" i="28"/>
  <c r="BH21" i="28" s="1"/>
  <c r="AK7" i="28"/>
  <c r="BB21" i="28" s="1"/>
  <c r="CN8" i="28"/>
  <c r="AR13" i="28"/>
  <c r="CV24" i="28"/>
  <c r="AR30" i="28"/>
  <c r="AQ30" i="28"/>
  <c r="AQ27" i="28"/>
  <c r="AR16" i="28"/>
  <c r="AQ16" i="28"/>
  <c r="AR25" i="28"/>
  <c r="AQ25" i="28"/>
  <c r="AQ41" i="28"/>
  <c r="AR41" i="28"/>
  <c r="P7" i="28"/>
  <c r="BW21" i="28" s="1"/>
  <c r="AB7" i="28"/>
  <c r="BK21" i="28" s="1"/>
  <c r="AN7" i="28"/>
  <c r="AY21" i="28" s="1"/>
  <c r="AQ15" i="28"/>
  <c r="AR17" i="28"/>
  <c r="AB22" i="28"/>
  <c r="BK58" i="28" s="1"/>
  <c r="AQ32" i="28"/>
  <c r="AR31" i="28"/>
  <c r="AQ31" i="28"/>
  <c r="AR36" i="28"/>
  <c r="AQ36" i="28"/>
  <c r="AR38" i="28"/>
  <c r="BU58" i="28"/>
  <c r="G22" i="28"/>
  <c r="CF58" i="28" s="1"/>
  <c r="M22" i="28"/>
  <c r="BZ58" i="28" s="1"/>
  <c r="Y22" i="28"/>
  <c r="BN58" i="28" s="1"/>
  <c r="AE22" i="28"/>
  <c r="BH58" i="28" s="1"/>
  <c r="AK22" i="28"/>
  <c r="BB58" i="28" s="1"/>
  <c r="AR28" i="28"/>
  <c r="AQ37" i="28"/>
  <c r="AR40" i="28"/>
  <c r="AQ52" i="28"/>
  <c r="AR52" i="28"/>
  <c r="AR39" i="28"/>
  <c r="AQ42" i="28"/>
  <c r="AR43" i="28"/>
  <c r="AR45" i="28"/>
  <c r="AQ45" i="28"/>
  <c r="AQ46" i="28"/>
  <c r="AR47" i="28"/>
  <c r="AR49" i="28"/>
  <c r="AQ49" i="28"/>
  <c r="AQ50" i="28"/>
  <c r="AR51" i="28"/>
  <c r="AR53" i="28"/>
  <c r="AQ53" i="28"/>
  <c r="AR55" i="28"/>
  <c r="AR56" i="28"/>
  <c r="AR42" i="28"/>
  <c r="AR46" i="28"/>
  <c r="AR50" i="28"/>
  <c r="AR54" i="28"/>
  <c r="AT33" i="26"/>
  <c r="AY33" i="26"/>
  <c r="AZ33" i="26"/>
  <c r="BA33" i="26"/>
  <c r="BB33" i="26"/>
  <c r="BC33" i="26"/>
  <c r="BD33" i="26"/>
  <c r="BE33" i="26"/>
  <c r="BF33" i="26"/>
  <c r="BG33" i="26"/>
  <c r="BH33" i="26"/>
  <c r="BI33" i="26"/>
  <c r="BJ33" i="26"/>
  <c r="BK33" i="26"/>
  <c r="BL33" i="26"/>
  <c r="BM33" i="26"/>
  <c r="BN33" i="26"/>
  <c r="BO33" i="26"/>
  <c r="BP33" i="26"/>
  <c r="BQ33" i="26"/>
  <c r="BR33" i="26"/>
  <c r="BS33" i="26"/>
  <c r="BT33" i="26"/>
  <c r="BU33" i="26"/>
  <c r="BV33" i="26"/>
  <c r="BW33" i="26"/>
  <c r="BX33" i="26"/>
  <c r="BY33" i="26"/>
  <c r="BZ33" i="26"/>
  <c r="CA33" i="26"/>
  <c r="CB33" i="26"/>
  <c r="CC33" i="26"/>
  <c r="CD33" i="26"/>
  <c r="CE33" i="26"/>
  <c r="CF33" i="26"/>
  <c r="CG33" i="26"/>
  <c r="CH33" i="26"/>
  <c r="CL33" i="26"/>
  <c r="CM33" i="26"/>
  <c r="CN33" i="26"/>
  <c r="CO33" i="26"/>
  <c r="CP33" i="26"/>
  <c r="CQ33" i="26"/>
  <c r="CR33" i="26"/>
  <c r="CS33" i="26"/>
  <c r="CT33" i="26"/>
  <c r="CU33" i="26"/>
  <c r="CV33" i="26"/>
  <c r="CW33" i="26"/>
  <c r="CY33" i="26"/>
  <c r="AT34" i="26"/>
  <c r="AY34" i="26"/>
  <c r="AZ34" i="26"/>
  <c r="BA34" i="26"/>
  <c r="BB34" i="26"/>
  <c r="BC34" i="26"/>
  <c r="BD34" i="26"/>
  <c r="BE34" i="26"/>
  <c r="BF34" i="26"/>
  <c r="BG34" i="26"/>
  <c r="BH34" i="26"/>
  <c r="BI34" i="26"/>
  <c r="BJ34" i="26"/>
  <c r="BK34" i="26"/>
  <c r="BL34" i="26"/>
  <c r="BM34" i="26"/>
  <c r="BN34" i="26"/>
  <c r="BO34" i="26"/>
  <c r="BP34" i="26"/>
  <c r="BQ34" i="26"/>
  <c r="BR34" i="26"/>
  <c r="BS34" i="26"/>
  <c r="BT34" i="26"/>
  <c r="BU34" i="26"/>
  <c r="BV34" i="26"/>
  <c r="BW34" i="26"/>
  <c r="BX34" i="26"/>
  <c r="BY34" i="26"/>
  <c r="BZ34" i="26"/>
  <c r="CA34" i="26"/>
  <c r="CB34" i="26"/>
  <c r="CC34" i="26"/>
  <c r="CD34" i="26"/>
  <c r="CE34" i="26"/>
  <c r="CF34" i="26"/>
  <c r="CG34" i="26"/>
  <c r="CH34" i="26"/>
  <c r="CL34" i="26"/>
  <c r="CM34" i="26"/>
  <c r="CN34" i="26"/>
  <c r="CO34" i="26"/>
  <c r="CP34" i="26"/>
  <c r="CQ34" i="26"/>
  <c r="CR34" i="26"/>
  <c r="CS34" i="26"/>
  <c r="CT34" i="26"/>
  <c r="CU34" i="26"/>
  <c r="CV34" i="26"/>
  <c r="CW34" i="26"/>
  <c r="CY34" i="26"/>
  <c r="AT35" i="26"/>
  <c r="AY35" i="26"/>
  <c r="AZ35" i="26"/>
  <c r="BA35" i="26"/>
  <c r="BB35" i="26"/>
  <c r="BC35" i="26"/>
  <c r="BD35" i="26"/>
  <c r="BE35" i="26"/>
  <c r="BF35" i="26"/>
  <c r="BG35" i="26"/>
  <c r="BH35" i="26"/>
  <c r="BI35" i="26"/>
  <c r="BJ35" i="26"/>
  <c r="BK35" i="26"/>
  <c r="BL35" i="26"/>
  <c r="BM35" i="26"/>
  <c r="BN35" i="26"/>
  <c r="BO35" i="26"/>
  <c r="BP35" i="26"/>
  <c r="BQ35" i="26"/>
  <c r="BR35" i="26"/>
  <c r="BS35" i="26"/>
  <c r="BT35" i="26"/>
  <c r="BU35" i="26"/>
  <c r="BV35" i="26"/>
  <c r="BW35" i="26"/>
  <c r="BX35" i="26"/>
  <c r="BY35" i="26"/>
  <c r="BZ35" i="26"/>
  <c r="CA35" i="26"/>
  <c r="CB35" i="26"/>
  <c r="CC35" i="26"/>
  <c r="CD35" i="26"/>
  <c r="CE35" i="26"/>
  <c r="CF35" i="26"/>
  <c r="CG35" i="26"/>
  <c r="CH35" i="26"/>
  <c r="CL35" i="26"/>
  <c r="CM35" i="26"/>
  <c r="CN35" i="26"/>
  <c r="CO35" i="26"/>
  <c r="CP35" i="26"/>
  <c r="CQ35" i="26"/>
  <c r="CR35" i="26"/>
  <c r="CS35" i="26"/>
  <c r="CT35" i="26"/>
  <c r="CU35" i="26"/>
  <c r="CV35" i="26"/>
  <c r="CW35" i="26"/>
  <c r="CY35" i="26"/>
  <c r="AT36" i="26"/>
  <c r="AY36" i="26"/>
  <c r="AZ36" i="26"/>
  <c r="BA36" i="26"/>
  <c r="BB36" i="26"/>
  <c r="BC36" i="26"/>
  <c r="BD36" i="26"/>
  <c r="BE36" i="26"/>
  <c r="BF36" i="26"/>
  <c r="BG36" i="26"/>
  <c r="BH36" i="26"/>
  <c r="BI36" i="26"/>
  <c r="BJ36" i="26"/>
  <c r="BK36" i="26"/>
  <c r="BL36" i="26"/>
  <c r="BM36" i="26"/>
  <c r="BN36" i="26"/>
  <c r="BO36" i="26"/>
  <c r="BP36" i="26"/>
  <c r="BQ36" i="26"/>
  <c r="BR36" i="26"/>
  <c r="BS36" i="26"/>
  <c r="BT36" i="26"/>
  <c r="BU36" i="26"/>
  <c r="BV36" i="26"/>
  <c r="BW36" i="26"/>
  <c r="BX36" i="26"/>
  <c r="BY36" i="26"/>
  <c r="BZ36" i="26"/>
  <c r="CA36" i="26"/>
  <c r="CB36" i="26"/>
  <c r="CC36" i="26"/>
  <c r="CD36" i="26"/>
  <c r="CE36" i="26"/>
  <c r="CF36" i="26"/>
  <c r="CG36" i="26"/>
  <c r="CH36" i="26"/>
  <c r="CL36" i="26"/>
  <c r="CM36" i="26"/>
  <c r="CN36" i="26"/>
  <c r="CO36" i="26"/>
  <c r="CP36" i="26"/>
  <c r="CQ36" i="26"/>
  <c r="CR36" i="26"/>
  <c r="CS36" i="26"/>
  <c r="CT36" i="26"/>
  <c r="CU36" i="26"/>
  <c r="CV36" i="26"/>
  <c r="CW36" i="26"/>
  <c r="CY36" i="26"/>
  <c r="AT37" i="26"/>
  <c r="AY37" i="26"/>
  <c r="AZ37" i="26"/>
  <c r="BA37" i="26"/>
  <c r="BB37" i="26"/>
  <c r="BC37" i="26"/>
  <c r="BD37" i="26"/>
  <c r="BE37" i="26"/>
  <c r="BF37" i="26"/>
  <c r="BG37" i="26"/>
  <c r="BH37" i="26"/>
  <c r="BI37" i="26"/>
  <c r="BJ37" i="26"/>
  <c r="BK37" i="26"/>
  <c r="BL37" i="26"/>
  <c r="BM37" i="26"/>
  <c r="BN37" i="26"/>
  <c r="BO37" i="26"/>
  <c r="BP37" i="26"/>
  <c r="BQ37" i="26"/>
  <c r="BR37" i="26"/>
  <c r="BS37" i="26"/>
  <c r="BT37" i="26"/>
  <c r="BU37" i="26"/>
  <c r="BV37" i="26"/>
  <c r="BW37" i="26"/>
  <c r="BX37" i="26"/>
  <c r="BY37" i="26"/>
  <c r="BZ37" i="26"/>
  <c r="CA37" i="26"/>
  <c r="CB37" i="26"/>
  <c r="CC37" i="26"/>
  <c r="CD37" i="26"/>
  <c r="CE37" i="26"/>
  <c r="CF37" i="26"/>
  <c r="CG37" i="26"/>
  <c r="CH37" i="26"/>
  <c r="CL37" i="26"/>
  <c r="CM37" i="26"/>
  <c r="CN37" i="26"/>
  <c r="CO37" i="26"/>
  <c r="CP37" i="26"/>
  <c r="CQ37" i="26"/>
  <c r="CR37" i="26"/>
  <c r="CS37" i="26"/>
  <c r="CT37" i="26"/>
  <c r="CU37" i="26"/>
  <c r="CV37" i="26"/>
  <c r="CW37" i="26"/>
  <c r="CY37" i="26"/>
  <c r="AT38" i="26"/>
  <c r="AY38" i="26"/>
  <c r="AZ38" i="26"/>
  <c r="BA38" i="26"/>
  <c r="BB38" i="26"/>
  <c r="BC38" i="26"/>
  <c r="BD38" i="26"/>
  <c r="BE38" i="26"/>
  <c r="BF38" i="26"/>
  <c r="BG38" i="26"/>
  <c r="BH38" i="26"/>
  <c r="BI38" i="26"/>
  <c r="BJ38" i="26"/>
  <c r="BK38" i="26"/>
  <c r="BL38" i="26"/>
  <c r="BM38" i="26"/>
  <c r="BN38" i="26"/>
  <c r="BO38" i="26"/>
  <c r="BP38" i="26"/>
  <c r="BQ38" i="26"/>
  <c r="BR38" i="26"/>
  <c r="BS38" i="26"/>
  <c r="BT38" i="26"/>
  <c r="BU38" i="26"/>
  <c r="BV38" i="26"/>
  <c r="BW38" i="26"/>
  <c r="BX38" i="26"/>
  <c r="BY38" i="26"/>
  <c r="BZ38" i="26"/>
  <c r="CA38" i="26"/>
  <c r="CB38" i="26"/>
  <c r="CC38" i="26"/>
  <c r="CD38" i="26"/>
  <c r="CE38" i="26"/>
  <c r="CF38" i="26"/>
  <c r="CG38" i="26"/>
  <c r="CH38" i="26"/>
  <c r="CL38" i="26"/>
  <c r="CM38" i="26"/>
  <c r="CN38" i="26"/>
  <c r="CO38" i="26"/>
  <c r="CP38" i="26"/>
  <c r="CQ38" i="26"/>
  <c r="CR38" i="26"/>
  <c r="CS38" i="26"/>
  <c r="CT38" i="26"/>
  <c r="CU38" i="26"/>
  <c r="CV38" i="26"/>
  <c r="CW38" i="26"/>
  <c r="CY38" i="26"/>
  <c r="AT39" i="26"/>
  <c r="AY39" i="26"/>
  <c r="AZ39" i="26"/>
  <c r="BA39" i="26"/>
  <c r="BB39" i="26"/>
  <c r="BC39" i="26"/>
  <c r="BD39" i="26"/>
  <c r="BE39" i="26"/>
  <c r="BF39" i="26"/>
  <c r="BG39" i="26"/>
  <c r="BH39" i="26"/>
  <c r="BI39" i="26"/>
  <c r="BJ39" i="26"/>
  <c r="BK39" i="26"/>
  <c r="BL39" i="26"/>
  <c r="BM39" i="26"/>
  <c r="BN39" i="26"/>
  <c r="BO39" i="26"/>
  <c r="BP39" i="26"/>
  <c r="BQ39" i="26"/>
  <c r="BR39" i="26"/>
  <c r="BS39" i="26"/>
  <c r="BT39" i="26"/>
  <c r="BU39" i="26"/>
  <c r="BV39" i="26"/>
  <c r="BW39" i="26"/>
  <c r="BX39" i="26"/>
  <c r="BY39" i="26"/>
  <c r="BZ39" i="26"/>
  <c r="CA39" i="26"/>
  <c r="CB39" i="26"/>
  <c r="CC39" i="26"/>
  <c r="CD39" i="26"/>
  <c r="CE39" i="26"/>
  <c r="CF39" i="26"/>
  <c r="CG39" i="26"/>
  <c r="CH39" i="26"/>
  <c r="CL39" i="26"/>
  <c r="CM39" i="26"/>
  <c r="CN39" i="26"/>
  <c r="CO39" i="26"/>
  <c r="CP39" i="26"/>
  <c r="CQ39" i="26"/>
  <c r="CR39" i="26"/>
  <c r="CS39" i="26"/>
  <c r="CT39" i="26"/>
  <c r="CU39" i="26"/>
  <c r="CV39" i="26"/>
  <c r="CW39" i="26"/>
  <c r="CY39" i="26"/>
  <c r="AT40" i="26"/>
  <c r="AY40" i="26"/>
  <c r="AZ40" i="26"/>
  <c r="BA40" i="26"/>
  <c r="BB40" i="26"/>
  <c r="BC40" i="26"/>
  <c r="BD40" i="26"/>
  <c r="BE40" i="26"/>
  <c r="BF40" i="26"/>
  <c r="BG40" i="26"/>
  <c r="BH40" i="26"/>
  <c r="BI40" i="26"/>
  <c r="BJ40" i="26"/>
  <c r="BK40" i="26"/>
  <c r="BL40" i="26"/>
  <c r="BM40" i="26"/>
  <c r="BN40" i="26"/>
  <c r="BO40" i="26"/>
  <c r="BP40" i="26"/>
  <c r="BQ40" i="26"/>
  <c r="BR40" i="26"/>
  <c r="BS40" i="26"/>
  <c r="BT40" i="26"/>
  <c r="BU40" i="26"/>
  <c r="BV40" i="26"/>
  <c r="BW40" i="26"/>
  <c r="BX40" i="26"/>
  <c r="BY40" i="26"/>
  <c r="BZ40" i="26"/>
  <c r="CA40" i="26"/>
  <c r="CB40" i="26"/>
  <c r="CC40" i="26"/>
  <c r="CD40" i="26"/>
  <c r="CE40" i="26"/>
  <c r="CF40" i="26"/>
  <c r="CG40" i="26"/>
  <c r="CH40" i="26"/>
  <c r="CL40" i="26"/>
  <c r="CM40" i="26"/>
  <c r="CN40" i="26"/>
  <c r="CO40" i="26"/>
  <c r="CP40" i="26"/>
  <c r="CQ40" i="26"/>
  <c r="CR40" i="26"/>
  <c r="CS40" i="26"/>
  <c r="CT40" i="26"/>
  <c r="CU40" i="26"/>
  <c r="CV40" i="26"/>
  <c r="CW40" i="26"/>
  <c r="CY40" i="26"/>
  <c r="AT41" i="26"/>
  <c r="AY41" i="26"/>
  <c r="AZ41" i="26"/>
  <c r="BA41" i="26"/>
  <c r="BB41" i="26"/>
  <c r="BC41" i="26"/>
  <c r="BD41" i="26"/>
  <c r="BE41" i="26"/>
  <c r="BF41" i="26"/>
  <c r="BG41" i="26"/>
  <c r="BH41" i="26"/>
  <c r="BI41" i="26"/>
  <c r="BJ41" i="26"/>
  <c r="BK41" i="26"/>
  <c r="BL41" i="26"/>
  <c r="BM41" i="26"/>
  <c r="BN41" i="26"/>
  <c r="BO41" i="26"/>
  <c r="BP41" i="26"/>
  <c r="BQ41" i="26"/>
  <c r="BR41" i="26"/>
  <c r="BS41" i="26"/>
  <c r="BT41" i="26"/>
  <c r="BU41" i="26"/>
  <c r="BV41" i="26"/>
  <c r="BW41" i="26"/>
  <c r="BX41" i="26"/>
  <c r="BY41" i="26"/>
  <c r="BZ41" i="26"/>
  <c r="CA41" i="26"/>
  <c r="CB41" i="26"/>
  <c r="CC41" i="26"/>
  <c r="CD41" i="26"/>
  <c r="CE41" i="26"/>
  <c r="CF41" i="26"/>
  <c r="CG41" i="26"/>
  <c r="CH41" i="26"/>
  <c r="CL41" i="26"/>
  <c r="CM41" i="26"/>
  <c r="CN41" i="26"/>
  <c r="CO41" i="26"/>
  <c r="CP41" i="26"/>
  <c r="CQ41" i="26"/>
  <c r="CR41" i="26"/>
  <c r="CS41" i="26"/>
  <c r="CT41" i="26"/>
  <c r="CU41" i="26"/>
  <c r="CV41" i="26"/>
  <c r="CW41" i="26"/>
  <c r="CY41" i="26"/>
  <c r="AT42" i="26"/>
  <c r="AY42" i="26"/>
  <c r="AZ42" i="26"/>
  <c r="BA42" i="26"/>
  <c r="BB42" i="26"/>
  <c r="BC42" i="26"/>
  <c r="BD42" i="26"/>
  <c r="BE42" i="26"/>
  <c r="BF42" i="26"/>
  <c r="BG42" i="26"/>
  <c r="BH42" i="26"/>
  <c r="BI42" i="26"/>
  <c r="BJ42" i="26"/>
  <c r="BK42" i="26"/>
  <c r="BL42" i="26"/>
  <c r="BM42" i="26"/>
  <c r="BN42" i="26"/>
  <c r="BO42" i="26"/>
  <c r="BP42" i="26"/>
  <c r="BQ42" i="26"/>
  <c r="BR42" i="26"/>
  <c r="BS42" i="26"/>
  <c r="BT42" i="26"/>
  <c r="BU42" i="26"/>
  <c r="BV42" i="26"/>
  <c r="BW42" i="26"/>
  <c r="BX42" i="26"/>
  <c r="BY42" i="26"/>
  <c r="BZ42" i="26"/>
  <c r="CA42" i="26"/>
  <c r="CB42" i="26"/>
  <c r="CC42" i="26"/>
  <c r="CD42" i="26"/>
  <c r="CE42" i="26"/>
  <c r="CF42" i="26"/>
  <c r="CG42" i="26"/>
  <c r="CH42" i="26"/>
  <c r="CL42" i="26"/>
  <c r="CM42" i="26"/>
  <c r="CN42" i="26"/>
  <c r="CO42" i="26"/>
  <c r="CP42" i="26"/>
  <c r="CQ42" i="26"/>
  <c r="CR42" i="26"/>
  <c r="CS42" i="26"/>
  <c r="CT42" i="26"/>
  <c r="CU42" i="26"/>
  <c r="CV42" i="26"/>
  <c r="CW42" i="26"/>
  <c r="CY42" i="26"/>
  <c r="AT43" i="26"/>
  <c r="AY43" i="26"/>
  <c r="AZ43" i="26"/>
  <c r="BA43" i="26"/>
  <c r="BB43" i="26"/>
  <c r="BC43" i="26"/>
  <c r="BD43" i="26"/>
  <c r="BE43" i="26"/>
  <c r="BF43" i="26"/>
  <c r="BG43" i="26"/>
  <c r="BH43" i="26"/>
  <c r="BI43" i="26"/>
  <c r="BJ43" i="26"/>
  <c r="BK43" i="26"/>
  <c r="BL43" i="26"/>
  <c r="BM43" i="26"/>
  <c r="BN43" i="26"/>
  <c r="BO43" i="26"/>
  <c r="BP43" i="26"/>
  <c r="BQ43" i="26"/>
  <c r="BR43" i="26"/>
  <c r="BS43" i="26"/>
  <c r="BT43" i="26"/>
  <c r="BU43" i="26"/>
  <c r="BV43" i="26"/>
  <c r="BW43" i="26"/>
  <c r="BX43" i="26"/>
  <c r="BY43" i="26"/>
  <c r="BZ43" i="26"/>
  <c r="CA43" i="26"/>
  <c r="CB43" i="26"/>
  <c r="CC43" i="26"/>
  <c r="CD43" i="26"/>
  <c r="CE43" i="26"/>
  <c r="CF43" i="26"/>
  <c r="CG43" i="26"/>
  <c r="CH43" i="26"/>
  <c r="CL43" i="26"/>
  <c r="CM43" i="26"/>
  <c r="CN43" i="26"/>
  <c r="CO43" i="26"/>
  <c r="CP43" i="26"/>
  <c r="CQ43" i="26"/>
  <c r="CR43" i="26"/>
  <c r="CS43" i="26"/>
  <c r="CT43" i="26"/>
  <c r="CU43" i="26"/>
  <c r="CV43" i="26"/>
  <c r="CW43" i="26"/>
  <c r="CY43" i="26"/>
  <c r="AT44" i="26"/>
  <c r="AY44" i="26"/>
  <c r="AZ44" i="26"/>
  <c r="BA44" i="26"/>
  <c r="BB44" i="26"/>
  <c r="BC44" i="26"/>
  <c r="BD44" i="26"/>
  <c r="BE44" i="26"/>
  <c r="BF44" i="26"/>
  <c r="BG44" i="26"/>
  <c r="BH44" i="26"/>
  <c r="BI44" i="26"/>
  <c r="BJ44" i="26"/>
  <c r="BK44" i="26"/>
  <c r="BL44" i="26"/>
  <c r="BM44" i="26"/>
  <c r="BN44" i="26"/>
  <c r="BO44" i="26"/>
  <c r="BP44" i="26"/>
  <c r="BQ44" i="26"/>
  <c r="BR44" i="26"/>
  <c r="BS44" i="26"/>
  <c r="BT44" i="26"/>
  <c r="BU44" i="26"/>
  <c r="BV44" i="26"/>
  <c r="BW44" i="26"/>
  <c r="BX44" i="26"/>
  <c r="BY44" i="26"/>
  <c r="BZ44" i="26"/>
  <c r="CA44" i="26"/>
  <c r="CB44" i="26"/>
  <c r="CC44" i="26"/>
  <c r="CD44" i="26"/>
  <c r="CE44" i="26"/>
  <c r="CF44" i="26"/>
  <c r="CG44" i="26"/>
  <c r="CH44" i="26"/>
  <c r="CL44" i="26"/>
  <c r="CM44" i="26"/>
  <c r="CN44" i="26"/>
  <c r="CO44" i="26"/>
  <c r="CP44" i="26"/>
  <c r="CQ44" i="26"/>
  <c r="CR44" i="26"/>
  <c r="CS44" i="26"/>
  <c r="CT44" i="26"/>
  <c r="CU44" i="26"/>
  <c r="CV44" i="26"/>
  <c r="CW44" i="26"/>
  <c r="CY44" i="26"/>
  <c r="AT45" i="26"/>
  <c r="AY45" i="26"/>
  <c r="AZ45" i="26"/>
  <c r="BA45" i="26"/>
  <c r="BB45" i="26"/>
  <c r="BC45" i="26"/>
  <c r="BD45" i="26"/>
  <c r="BE45" i="26"/>
  <c r="BF45" i="26"/>
  <c r="BG45" i="26"/>
  <c r="BH45" i="26"/>
  <c r="BI45" i="26"/>
  <c r="BJ45" i="26"/>
  <c r="BK45" i="26"/>
  <c r="BL45" i="26"/>
  <c r="BM45" i="26"/>
  <c r="BN45" i="26"/>
  <c r="BO45" i="26"/>
  <c r="BP45" i="26"/>
  <c r="BQ45" i="26"/>
  <c r="BR45" i="26"/>
  <c r="BS45" i="26"/>
  <c r="BT45" i="26"/>
  <c r="BU45" i="26"/>
  <c r="BV45" i="26"/>
  <c r="BW45" i="26"/>
  <c r="BX45" i="26"/>
  <c r="BY45" i="26"/>
  <c r="BZ45" i="26"/>
  <c r="CA45" i="26"/>
  <c r="CB45" i="26"/>
  <c r="CC45" i="26"/>
  <c r="CD45" i="26"/>
  <c r="CE45" i="26"/>
  <c r="CF45" i="26"/>
  <c r="CG45" i="26"/>
  <c r="CH45" i="26"/>
  <c r="CL45" i="26"/>
  <c r="CM45" i="26"/>
  <c r="CN45" i="26"/>
  <c r="CO45" i="26"/>
  <c r="CP45" i="26"/>
  <c r="CQ45" i="26"/>
  <c r="CR45" i="26"/>
  <c r="CS45" i="26"/>
  <c r="CT45" i="26"/>
  <c r="CU45" i="26"/>
  <c r="CV45" i="26"/>
  <c r="CW45" i="26"/>
  <c r="CY45" i="26"/>
  <c r="AT46" i="26"/>
  <c r="AY46" i="26"/>
  <c r="AZ46" i="26"/>
  <c r="BA46" i="26"/>
  <c r="BB46" i="26"/>
  <c r="BC46" i="26"/>
  <c r="BD46" i="26"/>
  <c r="BE46" i="26"/>
  <c r="BF46" i="26"/>
  <c r="BG46" i="26"/>
  <c r="BH46" i="26"/>
  <c r="BI46" i="26"/>
  <c r="BJ46" i="26"/>
  <c r="BK46" i="26"/>
  <c r="BL46" i="26"/>
  <c r="BM46" i="26"/>
  <c r="BN46" i="26"/>
  <c r="BO46" i="26"/>
  <c r="BP46" i="26"/>
  <c r="BQ46" i="26"/>
  <c r="BR46" i="26"/>
  <c r="BS46" i="26"/>
  <c r="BT46" i="26"/>
  <c r="BU46" i="26"/>
  <c r="BV46" i="26"/>
  <c r="BW46" i="26"/>
  <c r="BX46" i="26"/>
  <c r="BY46" i="26"/>
  <c r="BZ46" i="26"/>
  <c r="CA46" i="26"/>
  <c r="CB46" i="26"/>
  <c r="CC46" i="26"/>
  <c r="CD46" i="26"/>
  <c r="CE46" i="26"/>
  <c r="CF46" i="26"/>
  <c r="CG46" i="26"/>
  <c r="CH46" i="26"/>
  <c r="CL46" i="26"/>
  <c r="CM46" i="26"/>
  <c r="CN46" i="26"/>
  <c r="CO46" i="26"/>
  <c r="CP46" i="26"/>
  <c r="CQ46" i="26"/>
  <c r="CR46" i="26"/>
  <c r="CS46" i="26"/>
  <c r="CT46" i="26"/>
  <c r="CU46" i="26"/>
  <c r="CV46" i="26"/>
  <c r="CW46" i="26"/>
  <c r="CY46" i="26"/>
  <c r="AT47" i="26"/>
  <c r="AY47" i="26"/>
  <c r="AZ47" i="26"/>
  <c r="BA47" i="26"/>
  <c r="BB47" i="26"/>
  <c r="BC47" i="26"/>
  <c r="BD47" i="26"/>
  <c r="BE47" i="26"/>
  <c r="BF47" i="26"/>
  <c r="BG47" i="26"/>
  <c r="BH47" i="26"/>
  <c r="BI47" i="26"/>
  <c r="BJ47" i="26"/>
  <c r="BK47" i="26"/>
  <c r="BL47" i="26"/>
  <c r="BM47" i="26"/>
  <c r="BN47" i="26"/>
  <c r="BO47" i="26"/>
  <c r="BP47" i="26"/>
  <c r="BQ47" i="26"/>
  <c r="BR47" i="26"/>
  <c r="BS47" i="26"/>
  <c r="BT47" i="26"/>
  <c r="BU47" i="26"/>
  <c r="BV47" i="26"/>
  <c r="BW47" i="26"/>
  <c r="BX47" i="26"/>
  <c r="BY47" i="26"/>
  <c r="BZ47" i="26"/>
  <c r="CA47" i="26"/>
  <c r="CB47" i="26"/>
  <c r="CC47" i="26"/>
  <c r="CD47" i="26"/>
  <c r="CE47" i="26"/>
  <c r="CF47" i="26"/>
  <c r="CG47" i="26"/>
  <c r="CH47" i="26"/>
  <c r="CL47" i="26"/>
  <c r="CM47" i="26"/>
  <c r="CN47" i="26"/>
  <c r="CO47" i="26"/>
  <c r="CP47" i="26"/>
  <c r="CQ47" i="26"/>
  <c r="CR47" i="26"/>
  <c r="CS47" i="26"/>
  <c r="CT47" i="26"/>
  <c r="CU47" i="26"/>
  <c r="CV47" i="26"/>
  <c r="CW47" i="26"/>
  <c r="CY47" i="26"/>
  <c r="AT48" i="26"/>
  <c r="AY48" i="26"/>
  <c r="AZ48" i="26"/>
  <c r="BA48" i="26"/>
  <c r="BB48" i="26"/>
  <c r="BC48" i="26"/>
  <c r="BD48" i="26"/>
  <c r="BE48" i="26"/>
  <c r="BF48" i="26"/>
  <c r="BG48" i="26"/>
  <c r="BH48" i="26"/>
  <c r="BI48" i="26"/>
  <c r="BJ48" i="26"/>
  <c r="BK48" i="26"/>
  <c r="BL48" i="26"/>
  <c r="BM48" i="26"/>
  <c r="BN48" i="26"/>
  <c r="BO48" i="26"/>
  <c r="BP48" i="26"/>
  <c r="BQ48" i="26"/>
  <c r="BR48" i="26"/>
  <c r="BS48" i="26"/>
  <c r="BT48" i="26"/>
  <c r="BU48" i="26"/>
  <c r="BV48" i="26"/>
  <c r="BW48" i="26"/>
  <c r="BX48" i="26"/>
  <c r="BY48" i="26"/>
  <c r="BZ48" i="26"/>
  <c r="CA48" i="26"/>
  <c r="CB48" i="26"/>
  <c r="CC48" i="26"/>
  <c r="CD48" i="26"/>
  <c r="CE48" i="26"/>
  <c r="CF48" i="26"/>
  <c r="CG48" i="26"/>
  <c r="CH48" i="26"/>
  <c r="CL48" i="26"/>
  <c r="CM48" i="26"/>
  <c r="CN48" i="26"/>
  <c r="CO48" i="26"/>
  <c r="CP48" i="26"/>
  <c r="CQ48" i="26"/>
  <c r="CR48" i="26"/>
  <c r="CS48" i="26"/>
  <c r="CT48" i="26"/>
  <c r="CU48" i="26"/>
  <c r="CV48" i="26"/>
  <c r="CW48" i="26"/>
  <c r="CY48" i="26"/>
  <c r="AT49" i="26"/>
  <c r="AY49" i="26"/>
  <c r="AZ49" i="26"/>
  <c r="BA49" i="26"/>
  <c r="BB49" i="26"/>
  <c r="BC49" i="26"/>
  <c r="BD49" i="26"/>
  <c r="BE49" i="26"/>
  <c r="BF49" i="26"/>
  <c r="BG49" i="26"/>
  <c r="BH49" i="26"/>
  <c r="BI49" i="26"/>
  <c r="BJ49" i="26"/>
  <c r="BK49" i="26"/>
  <c r="BL49" i="26"/>
  <c r="BM49" i="26"/>
  <c r="BN49" i="26"/>
  <c r="BO49" i="26"/>
  <c r="BP49" i="26"/>
  <c r="BQ49" i="26"/>
  <c r="BR49" i="26"/>
  <c r="BS49" i="26"/>
  <c r="BT49" i="26"/>
  <c r="BU49" i="26"/>
  <c r="BV49" i="26"/>
  <c r="BW49" i="26"/>
  <c r="BX49" i="26"/>
  <c r="BY49" i="26"/>
  <c r="BZ49" i="26"/>
  <c r="CA49" i="26"/>
  <c r="CB49" i="26"/>
  <c r="CC49" i="26"/>
  <c r="CD49" i="26"/>
  <c r="CE49" i="26"/>
  <c r="CF49" i="26"/>
  <c r="CG49" i="26"/>
  <c r="CH49" i="26"/>
  <c r="CL49" i="26"/>
  <c r="CM49" i="26"/>
  <c r="CN49" i="26"/>
  <c r="CO49" i="26"/>
  <c r="CP49" i="26"/>
  <c r="CQ49" i="26"/>
  <c r="CR49" i="26"/>
  <c r="CS49" i="26"/>
  <c r="CT49" i="26"/>
  <c r="CU49" i="26"/>
  <c r="CV49" i="26"/>
  <c r="CW49" i="26"/>
  <c r="CY49" i="26"/>
  <c r="AT50" i="26"/>
  <c r="AY50" i="26"/>
  <c r="AZ50" i="26"/>
  <c r="BA50" i="26"/>
  <c r="BB50" i="26"/>
  <c r="BC50" i="26"/>
  <c r="BD50" i="26"/>
  <c r="BE50" i="26"/>
  <c r="BF50" i="26"/>
  <c r="BG50" i="26"/>
  <c r="BH50" i="26"/>
  <c r="BI50" i="26"/>
  <c r="BJ50" i="26"/>
  <c r="BK50" i="26"/>
  <c r="BL50" i="26"/>
  <c r="BM50" i="26"/>
  <c r="BN50" i="26"/>
  <c r="BO50" i="26"/>
  <c r="BP50" i="26"/>
  <c r="BQ50" i="26"/>
  <c r="BR50" i="26"/>
  <c r="BS50" i="26"/>
  <c r="BT50" i="26"/>
  <c r="BU50" i="26"/>
  <c r="BV50" i="26"/>
  <c r="BW50" i="26"/>
  <c r="BX50" i="26"/>
  <c r="BY50" i="26"/>
  <c r="BZ50" i="26"/>
  <c r="CA50" i="26"/>
  <c r="CB50" i="26"/>
  <c r="CC50" i="26"/>
  <c r="CD50" i="26"/>
  <c r="CE50" i="26"/>
  <c r="CF50" i="26"/>
  <c r="CG50" i="26"/>
  <c r="CH50" i="26"/>
  <c r="CL50" i="26"/>
  <c r="CM50" i="26"/>
  <c r="CN50" i="26"/>
  <c r="CO50" i="26"/>
  <c r="CP50" i="26"/>
  <c r="CQ50" i="26"/>
  <c r="CR50" i="26"/>
  <c r="CS50" i="26"/>
  <c r="CT50" i="26"/>
  <c r="CU50" i="26"/>
  <c r="CV50" i="26"/>
  <c r="CW50" i="26"/>
  <c r="CY50" i="26"/>
  <c r="AT51" i="26"/>
  <c r="AY51" i="26"/>
  <c r="AZ51" i="26"/>
  <c r="BA51" i="26"/>
  <c r="BB51" i="26"/>
  <c r="BC51" i="26"/>
  <c r="BD51" i="26"/>
  <c r="BE51" i="26"/>
  <c r="BF51" i="26"/>
  <c r="BG51" i="26"/>
  <c r="BH51" i="26"/>
  <c r="BI51" i="26"/>
  <c r="BJ51" i="26"/>
  <c r="BK51" i="26"/>
  <c r="BL51" i="26"/>
  <c r="BM51" i="26"/>
  <c r="BN51" i="26"/>
  <c r="BO51" i="26"/>
  <c r="BP51" i="26"/>
  <c r="BQ51" i="26"/>
  <c r="BR51" i="26"/>
  <c r="BS51" i="26"/>
  <c r="BT51" i="26"/>
  <c r="BU51" i="26"/>
  <c r="BV51" i="26"/>
  <c r="BW51" i="26"/>
  <c r="BX51" i="26"/>
  <c r="BY51" i="26"/>
  <c r="BZ51" i="26"/>
  <c r="CA51" i="26"/>
  <c r="CB51" i="26"/>
  <c r="CC51" i="26"/>
  <c r="CD51" i="26"/>
  <c r="CE51" i="26"/>
  <c r="CF51" i="26"/>
  <c r="CG51" i="26"/>
  <c r="CH51" i="26"/>
  <c r="CL51" i="26"/>
  <c r="CM51" i="26"/>
  <c r="CN51" i="26"/>
  <c r="CO51" i="26"/>
  <c r="CP51" i="26"/>
  <c r="CQ51" i="26"/>
  <c r="CR51" i="26"/>
  <c r="CS51" i="26"/>
  <c r="CT51" i="26"/>
  <c r="CU51" i="26"/>
  <c r="CV51" i="26"/>
  <c r="CW51" i="26"/>
  <c r="CY51" i="26"/>
  <c r="AT52" i="26"/>
  <c r="AY52" i="26"/>
  <c r="AZ52" i="26"/>
  <c r="BA52" i="26"/>
  <c r="BB52" i="26"/>
  <c r="BC52" i="26"/>
  <c r="BD52" i="26"/>
  <c r="BE52" i="26"/>
  <c r="BF52" i="26"/>
  <c r="BG52" i="26"/>
  <c r="BH52" i="26"/>
  <c r="BI52" i="26"/>
  <c r="BJ52" i="26"/>
  <c r="BK52" i="26"/>
  <c r="BL52" i="26"/>
  <c r="BM52" i="26"/>
  <c r="BN52" i="26"/>
  <c r="BO52" i="26"/>
  <c r="BP52" i="26"/>
  <c r="BQ52" i="26"/>
  <c r="BR52" i="26"/>
  <c r="BS52" i="26"/>
  <c r="BT52" i="26"/>
  <c r="BU52" i="26"/>
  <c r="BV52" i="26"/>
  <c r="BW52" i="26"/>
  <c r="BX52" i="26"/>
  <c r="BY52" i="26"/>
  <c r="BZ52" i="26"/>
  <c r="CA52" i="26"/>
  <c r="CB52" i="26"/>
  <c r="CC52" i="26"/>
  <c r="CD52" i="26"/>
  <c r="CE52" i="26"/>
  <c r="CF52" i="26"/>
  <c r="CG52" i="26"/>
  <c r="CH52" i="26"/>
  <c r="CL52" i="26"/>
  <c r="CM52" i="26"/>
  <c r="CN52" i="26"/>
  <c r="CO52" i="26"/>
  <c r="CP52" i="26"/>
  <c r="CQ52" i="26"/>
  <c r="CR52" i="26"/>
  <c r="CS52" i="26"/>
  <c r="CT52" i="26"/>
  <c r="CU52" i="26"/>
  <c r="CV52" i="26"/>
  <c r="CW52" i="26"/>
  <c r="CY52" i="26"/>
  <c r="AT53" i="26"/>
  <c r="AY53" i="26"/>
  <c r="AZ53" i="26"/>
  <c r="BA53" i="26"/>
  <c r="BB53" i="26"/>
  <c r="BC53" i="26"/>
  <c r="BD53" i="26"/>
  <c r="BE53" i="26"/>
  <c r="BF53" i="26"/>
  <c r="BG53" i="26"/>
  <c r="BH53" i="26"/>
  <c r="BI53" i="26"/>
  <c r="BJ53" i="26"/>
  <c r="BK53" i="26"/>
  <c r="BL53" i="26"/>
  <c r="BM53" i="26"/>
  <c r="BN53" i="26"/>
  <c r="BO53" i="26"/>
  <c r="BP53" i="26"/>
  <c r="BQ53" i="26"/>
  <c r="BR53" i="26"/>
  <c r="BS53" i="26"/>
  <c r="BT53" i="26"/>
  <c r="BU53" i="26"/>
  <c r="BV53" i="26"/>
  <c r="BW53" i="26"/>
  <c r="BX53" i="26"/>
  <c r="BY53" i="26"/>
  <c r="BZ53" i="26"/>
  <c r="CA53" i="26"/>
  <c r="CB53" i="26"/>
  <c r="CC53" i="26"/>
  <c r="CD53" i="26"/>
  <c r="CE53" i="26"/>
  <c r="CF53" i="26"/>
  <c r="CG53" i="26"/>
  <c r="CH53" i="26"/>
  <c r="CL53" i="26"/>
  <c r="CM53" i="26"/>
  <c r="CN53" i="26"/>
  <c r="CO53" i="26"/>
  <c r="CP53" i="26"/>
  <c r="CQ53" i="26"/>
  <c r="CR53" i="26"/>
  <c r="CS53" i="26"/>
  <c r="CT53" i="26"/>
  <c r="CU53" i="26"/>
  <c r="CV53" i="26"/>
  <c r="CW53" i="26"/>
  <c r="CY53" i="26"/>
  <c r="AT54" i="26"/>
  <c r="AY54" i="26"/>
  <c r="AZ54" i="26"/>
  <c r="BA54" i="26"/>
  <c r="BB54" i="26"/>
  <c r="BC54" i="26"/>
  <c r="BD54" i="26"/>
  <c r="BE54" i="26"/>
  <c r="BF54" i="26"/>
  <c r="BG54" i="26"/>
  <c r="BH54" i="26"/>
  <c r="BI54" i="26"/>
  <c r="BJ54" i="26"/>
  <c r="BK54" i="26"/>
  <c r="BL54" i="26"/>
  <c r="BM54" i="26"/>
  <c r="BN54" i="26"/>
  <c r="BO54" i="26"/>
  <c r="BP54" i="26"/>
  <c r="BQ54" i="26"/>
  <c r="BR54" i="26"/>
  <c r="BS54" i="26"/>
  <c r="BT54" i="26"/>
  <c r="BU54" i="26"/>
  <c r="BV54" i="26"/>
  <c r="BW54" i="26"/>
  <c r="BX54" i="26"/>
  <c r="BY54" i="26"/>
  <c r="BZ54" i="26"/>
  <c r="CA54" i="26"/>
  <c r="CB54" i="26"/>
  <c r="CC54" i="26"/>
  <c r="CD54" i="26"/>
  <c r="CE54" i="26"/>
  <c r="CF54" i="26"/>
  <c r="CG54" i="26"/>
  <c r="CH54" i="26"/>
  <c r="CL54" i="26"/>
  <c r="CM54" i="26"/>
  <c r="CN54" i="26"/>
  <c r="CO54" i="26"/>
  <c r="CP54" i="26"/>
  <c r="CQ54" i="26"/>
  <c r="CR54" i="26"/>
  <c r="CS54" i="26"/>
  <c r="CT54" i="26"/>
  <c r="CU54" i="26"/>
  <c r="CV54" i="26"/>
  <c r="CW54" i="26"/>
  <c r="CY54" i="26"/>
  <c r="AT55" i="26"/>
  <c r="AY55" i="26"/>
  <c r="AZ55" i="26"/>
  <c r="BA55" i="26"/>
  <c r="BB55" i="26"/>
  <c r="BC55" i="26"/>
  <c r="BD55" i="26"/>
  <c r="BE55" i="26"/>
  <c r="BF55" i="26"/>
  <c r="BG55" i="26"/>
  <c r="BH55" i="26"/>
  <c r="BI55" i="26"/>
  <c r="BJ55" i="26"/>
  <c r="BK55" i="26"/>
  <c r="BL55" i="26"/>
  <c r="BM55" i="26"/>
  <c r="BN55" i="26"/>
  <c r="BO55" i="26"/>
  <c r="BP55" i="26"/>
  <c r="BQ55" i="26"/>
  <c r="BR55" i="26"/>
  <c r="BS55" i="26"/>
  <c r="BT55" i="26"/>
  <c r="BU55" i="26"/>
  <c r="BV55" i="26"/>
  <c r="BW55" i="26"/>
  <c r="BX55" i="26"/>
  <c r="BY55" i="26"/>
  <c r="BZ55" i="26"/>
  <c r="CA55" i="26"/>
  <c r="CB55" i="26"/>
  <c r="CC55" i="26"/>
  <c r="CD55" i="26"/>
  <c r="CE55" i="26"/>
  <c r="CF55" i="26"/>
  <c r="CG55" i="26"/>
  <c r="CH55" i="26"/>
  <c r="CL55" i="26"/>
  <c r="CM55" i="26"/>
  <c r="CN55" i="26"/>
  <c r="CO55" i="26"/>
  <c r="CP55" i="26"/>
  <c r="CQ55" i="26"/>
  <c r="CR55" i="26"/>
  <c r="CS55" i="26"/>
  <c r="CT55" i="26"/>
  <c r="CU55" i="26"/>
  <c r="CV55" i="26"/>
  <c r="CW55" i="26"/>
  <c r="CY55" i="26"/>
  <c r="AT56" i="26"/>
  <c r="AY56" i="26"/>
  <c r="AZ56" i="26"/>
  <c r="BA56" i="26"/>
  <c r="BB56" i="26"/>
  <c r="BC56" i="26"/>
  <c r="BD56" i="26"/>
  <c r="BE56" i="26"/>
  <c r="BF56" i="26"/>
  <c r="BG56" i="26"/>
  <c r="BH56" i="26"/>
  <c r="BI56" i="26"/>
  <c r="BJ56" i="26"/>
  <c r="BK56" i="26"/>
  <c r="BL56" i="26"/>
  <c r="BM56" i="26"/>
  <c r="BN56" i="26"/>
  <c r="BO56" i="26"/>
  <c r="BP56" i="26"/>
  <c r="BQ56" i="26"/>
  <c r="BR56" i="26"/>
  <c r="BS56" i="26"/>
  <c r="BT56" i="26"/>
  <c r="BU56" i="26"/>
  <c r="BV56" i="26"/>
  <c r="BW56" i="26"/>
  <c r="BX56" i="26"/>
  <c r="BY56" i="26"/>
  <c r="BZ56" i="26"/>
  <c r="CA56" i="26"/>
  <c r="CB56" i="26"/>
  <c r="CC56" i="26"/>
  <c r="CD56" i="26"/>
  <c r="CE56" i="26"/>
  <c r="CF56" i="26"/>
  <c r="CG56" i="26"/>
  <c r="CH56" i="26"/>
  <c r="CL56" i="26"/>
  <c r="CM56" i="26"/>
  <c r="CN56" i="26"/>
  <c r="CO56" i="26"/>
  <c r="CP56" i="26"/>
  <c r="CQ56" i="26"/>
  <c r="CR56" i="26"/>
  <c r="CS56" i="26"/>
  <c r="CT56" i="26"/>
  <c r="CU56" i="26"/>
  <c r="CV56" i="26"/>
  <c r="CW56" i="26"/>
  <c r="CY56" i="26"/>
  <c r="CH58" i="26"/>
  <c r="CE58" i="26"/>
  <c r="CB58" i="26"/>
  <c r="BY58" i="26"/>
  <c r="BV58" i="26"/>
  <c r="BS58" i="26"/>
  <c r="BP58" i="26"/>
  <c r="BM58" i="26"/>
  <c r="BJ58" i="26"/>
  <c r="BG58" i="26"/>
  <c r="BD58" i="26"/>
  <c r="BA58" i="26"/>
  <c r="CY32" i="26"/>
  <c r="CW32" i="26"/>
  <c r="CV32" i="26"/>
  <c r="CU32" i="26"/>
  <c r="CT32" i="26"/>
  <c r="CS32" i="26"/>
  <c r="CR32" i="26"/>
  <c r="CQ32" i="26"/>
  <c r="CP32" i="26"/>
  <c r="CO32" i="26"/>
  <c r="CN32" i="26"/>
  <c r="CM32" i="26"/>
  <c r="CL32" i="26"/>
  <c r="CH32" i="26"/>
  <c r="CG32" i="26"/>
  <c r="CF32" i="26"/>
  <c r="CE32" i="26"/>
  <c r="CD32" i="26"/>
  <c r="CC32" i="26"/>
  <c r="CB32" i="26"/>
  <c r="CA32" i="26"/>
  <c r="BZ32" i="26"/>
  <c r="BY32" i="26"/>
  <c r="BX32" i="26"/>
  <c r="BW32" i="26"/>
  <c r="BV32" i="26"/>
  <c r="BU32" i="26"/>
  <c r="BT32" i="26"/>
  <c r="BS32" i="26"/>
  <c r="BR32" i="26"/>
  <c r="BQ32" i="26"/>
  <c r="BP32" i="26"/>
  <c r="BO32" i="26"/>
  <c r="BN32" i="26"/>
  <c r="BM32" i="26"/>
  <c r="BL32" i="26"/>
  <c r="BK32" i="26"/>
  <c r="BJ32" i="26"/>
  <c r="BI32" i="26"/>
  <c r="BH32" i="26"/>
  <c r="BG32" i="26"/>
  <c r="BF32" i="26"/>
  <c r="BE32" i="26"/>
  <c r="BD32" i="26"/>
  <c r="BC32" i="26"/>
  <c r="BB32" i="26"/>
  <c r="BA32" i="26"/>
  <c r="AZ32" i="26"/>
  <c r="AY32" i="26"/>
  <c r="AT32" i="26"/>
  <c r="CY30" i="26"/>
  <c r="CW30" i="26"/>
  <c r="CV30" i="26"/>
  <c r="CU30" i="26"/>
  <c r="CT30" i="26"/>
  <c r="CS30" i="26"/>
  <c r="CR30" i="26"/>
  <c r="CQ30" i="26"/>
  <c r="CP30" i="26"/>
  <c r="CO30" i="26"/>
  <c r="CN30" i="26"/>
  <c r="CM30" i="26"/>
  <c r="CL30" i="26"/>
  <c r="CH30" i="26"/>
  <c r="CG30" i="26"/>
  <c r="CF30" i="26"/>
  <c r="CE30" i="26"/>
  <c r="CD30" i="26"/>
  <c r="CC30" i="26"/>
  <c r="CB30" i="26"/>
  <c r="CA30" i="26"/>
  <c r="BZ30" i="26"/>
  <c r="BY30" i="26"/>
  <c r="BX30" i="26"/>
  <c r="BW30" i="26"/>
  <c r="BV30" i="26"/>
  <c r="BU30" i="26"/>
  <c r="BT30" i="26"/>
  <c r="BS30" i="26"/>
  <c r="BR30" i="26"/>
  <c r="BQ30" i="26"/>
  <c r="BP30" i="26"/>
  <c r="BO30" i="26"/>
  <c r="BN30" i="26"/>
  <c r="BM30" i="26"/>
  <c r="BL30" i="26"/>
  <c r="BK30" i="26"/>
  <c r="BJ30" i="26"/>
  <c r="BI30" i="26"/>
  <c r="BH30" i="26"/>
  <c r="BG30" i="26"/>
  <c r="BF30" i="26"/>
  <c r="BE30" i="26"/>
  <c r="BD30" i="26"/>
  <c r="BC30" i="26"/>
  <c r="BB30" i="26"/>
  <c r="BA30" i="26"/>
  <c r="AZ30" i="26"/>
  <c r="AY30" i="26"/>
  <c r="AT30" i="26"/>
  <c r="CY26" i="26"/>
  <c r="CW26" i="26"/>
  <c r="CV26" i="26"/>
  <c r="CU26" i="26"/>
  <c r="CT26" i="26"/>
  <c r="CS26" i="26"/>
  <c r="CR26" i="26"/>
  <c r="CQ26" i="26"/>
  <c r="CP26" i="26"/>
  <c r="CO26" i="26"/>
  <c r="CN26" i="26"/>
  <c r="CM26" i="26"/>
  <c r="CL26" i="26"/>
  <c r="CH26" i="26"/>
  <c r="CG26" i="26"/>
  <c r="CF26" i="26"/>
  <c r="CE26" i="26"/>
  <c r="CD26" i="26"/>
  <c r="CC26" i="26"/>
  <c r="CB26" i="26"/>
  <c r="CA26" i="26"/>
  <c r="BZ26" i="26"/>
  <c r="BY26" i="26"/>
  <c r="BX26" i="26"/>
  <c r="BW26" i="26"/>
  <c r="BV26" i="26"/>
  <c r="BU26" i="26"/>
  <c r="BT26" i="26"/>
  <c r="BS26" i="26"/>
  <c r="BR26" i="26"/>
  <c r="BQ26" i="26"/>
  <c r="BP26" i="26"/>
  <c r="BO26" i="26"/>
  <c r="BN26" i="26"/>
  <c r="BM26" i="26"/>
  <c r="BL26" i="26"/>
  <c r="BK26" i="26"/>
  <c r="BJ26" i="26"/>
  <c r="BI26" i="26"/>
  <c r="BH26" i="26"/>
  <c r="BG26" i="26"/>
  <c r="BF26" i="26"/>
  <c r="BE26" i="26"/>
  <c r="BD26" i="26"/>
  <c r="BC26" i="26"/>
  <c r="BB26" i="26"/>
  <c r="BA26" i="26"/>
  <c r="AZ26" i="26"/>
  <c r="AY26" i="26"/>
  <c r="AT26" i="26"/>
  <c r="CY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T29" i="26"/>
  <c r="CY25" i="26"/>
  <c r="CW25" i="26"/>
  <c r="CV25" i="26"/>
  <c r="CU25" i="26"/>
  <c r="CT25" i="26"/>
  <c r="CS25" i="26"/>
  <c r="CR25" i="26"/>
  <c r="CQ25" i="26"/>
  <c r="CP25" i="26"/>
  <c r="CO25" i="26"/>
  <c r="CN25" i="26"/>
  <c r="CM25" i="26"/>
  <c r="CL25" i="26"/>
  <c r="CH25" i="26"/>
  <c r="CG25" i="26"/>
  <c r="CF25" i="26"/>
  <c r="CE25" i="26"/>
  <c r="CD25" i="26"/>
  <c r="CC25" i="26"/>
  <c r="CB25" i="26"/>
  <c r="CA25" i="26"/>
  <c r="BZ25" i="26"/>
  <c r="BY25" i="26"/>
  <c r="BX25" i="26"/>
  <c r="BW25" i="26"/>
  <c r="BV25" i="26"/>
  <c r="BU25" i="26"/>
  <c r="BT25" i="26"/>
  <c r="BS25" i="26"/>
  <c r="BR25" i="26"/>
  <c r="BQ25" i="26"/>
  <c r="BP25" i="26"/>
  <c r="BO25" i="26"/>
  <c r="BN25" i="26"/>
  <c r="BM25" i="26"/>
  <c r="BL25" i="26"/>
  <c r="BK25" i="26"/>
  <c r="BJ25" i="26"/>
  <c r="BI25" i="26"/>
  <c r="BH25" i="26"/>
  <c r="BG25" i="26"/>
  <c r="BF25" i="26"/>
  <c r="BE25" i="26"/>
  <c r="BD25" i="26"/>
  <c r="BC25" i="26"/>
  <c r="BB25" i="26"/>
  <c r="BA25" i="26"/>
  <c r="AZ25" i="26"/>
  <c r="AY25" i="26"/>
  <c r="AT25" i="26"/>
  <c r="CY28" i="26"/>
  <c r="CW28" i="26"/>
  <c r="CV28" i="26"/>
  <c r="CU28" i="26"/>
  <c r="CT28" i="26"/>
  <c r="CS28" i="26"/>
  <c r="CR28" i="26"/>
  <c r="CQ28" i="26"/>
  <c r="CP28" i="26"/>
  <c r="CO28" i="26"/>
  <c r="CN28" i="26"/>
  <c r="CM28" i="26"/>
  <c r="CL28" i="26"/>
  <c r="CH28" i="26"/>
  <c r="CG28" i="26"/>
  <c r="CF28" i="26"/>
  <c r="CE28" i="26"/>
  <c r="CD28" i="26"/>
  <c r="CC28" i="26"/>
  <c r="CB28" i="26"/>
  <c r="CA28" i="26"/>
  <c r="BZ28" i="26"/>
  <c r="BY28" i="26"/>
  <c r="BX28" i="26"/>
  <c r="BW28" i="26"/>
  <c r="BV28" i="26"/>
  <c r="BU28" i="26"/>
  <c r="BT28" i="26"/>
  <c r="BS28" i="26"/>
  <c r="BR28" i="26"/>
  <c r="BQ28" i="26"/>
  <c r="BP28" i="26"/>
  <c r="BO28" i="26"/>
  <c r="BN28" i="26"/>
  <c r="BM28" i="26"/>
  <c r="BL28" i="26"/>
  <c r="BK28" i="26"/>
  <c r="BJ28" i="26"/>
  <c r="BI28" i="26"/>
  <c r="BH28" i="26"/>
  <c r="BG28" i="26"/>
  <c r="BF28" i="26"/>
  <c r="BE28" i="26"/>
  <c r="BD28" i="26"/>
  <c r="BC28" i="26"/>
  <c r="BB28" i="26"/>
  <c r="BA28" i="26"/>
  <c r="AZ28" i="26"/>
  <c r="AY28" i="26"/>
  <c r="AT28" i="26"/>
  <c r="CY31" i="26"/>
  <c r="CW31" i="26"/>
  <c r="CV31" i="26"/>
  <c r="CU31" i="26"/>
  <c r="CT31" i="26"/>
  <c r="CS31" i="26"/>
  <c r="CR31" i="26"/>
  <c r="CQ31" i="26"/>
  <c r="CP31" i="26"/>
  <c r="CO31" i="26"/>
  <c r="CN31" i="26"/>
  <c r="CM31" i="26"/>
  <c r="CL31" i="26"/>
  <c r="CH31" i="26"/>
  <c r="CG31" i="26"/>
  <c r="CF31" i="26"/>
  <c r="CE31" i="26"/>
  <c r="CD31" i="26"/>
  <c r="CC31" i="26"/>
  <c r="CB31" i="26"/>
  <c r="CA31" i="26"/>
  <c r="BZ31" i="26"/>
  <c r="BY31" i="26"/>
  <c r="BX31" i="26"/>
  <c r="BW31" i="26"/>
  <c r="BV31" i="26"/>
  <c r="BU31" i="26"/>
  <c r="BT31" i="26"/>
  <c r="BS31" i="26"/>
  <c r="BR31" i="26"/>
  <c r="BQ31" i="26"/>
  <c r="BP31" i="26"/>
  <c r="BO31" i="26"/>
  <c r="BN31" i="26"/>
  <c r="BM31" i="26"/>
  <c r="BL31" i="26"/>
  <c r="BK31" i="26"/>
  <c r="BJ31" i="26"/>
  <c r="BI31" i="26"/>
  <c r="BH31" i="26"/>
  <c r="BG31" i="26"/>
  <c r="BF31" i="26"/>
  <c r="BE31" i="26"/>
  <c r="BD31" i="26"/>
  <c r="BC31" i="26"/>
  <c r="BB31" i="26"/>
  <c r="BA31" i="26"/>
  <c r="AZ31" i="26"/>
  <c r="AY31" i="26"/>
  <c r="AT31" i="26"/>
  <c r="CY27" i="26"/>
  <c r="CW27" i="26"/>
  <c r="CV27" i="26"/>
  <c r="CU27" i="26"/>
  <c r="CT27" i="26"/>
  <c r="CS27" i="26"/>
  <c r="CR27" i="26"/>
  <c r="CQ27" i="26"/>
  <c r="CP27" i="26"/>
  <c r="CO27" i="26"/>
  <c r="CN27" i="26"/>
  <c r="CM27" i="26"/>
  <c r="CL27" i="26"/>
  <c r="CH27" i="26"/>
  <c r="CG27" i="26"/>
  <c r="CF27" i="26"/>
  <c r="CE27" i="26"/>
  <c r="CD27" i="26"/>
  <c r="CC27" i="26"/>
  <c r="CB27" i="26"/>
  <c r="CA27" i="26"/>
  <c r="BZ27" i="26"/>
  <c r="BY27" i="26"/>
  <c r="BX27" i="26"/>
  <c r="BW27" i="26"/>
  <c r="BV27" i="26"/>
  <c r="BU27" i="26"/>
  <c r="BT27" i="26"/>
  <c r="BS27" i="26"/>
  <c r="BR27" i="26"/>
  <c r="BQ27" i="26"/>
  <c r="BP27" i="26"/>
  <c r="BO27" i="26"/>
  <c r="BN27" i="26"/>
  <c r="BM27" i="26"/>
  <c r="BL27" i="26"/>
  <c r="BK27" i="26"/>
  <c r="BJ27" i="26"/>
  <c r="BI27" i="26"/>
  <c r="BH27" i="26"/>
  <c r="BG27" i="26"/>
  <c r="BF27" i="26"/>
  <c r="BE27" i="26"/>
  <c r="BD27" i="26"/>
  <c r="BC27" i="26"/>
  <c r="BB27" i="26"/>
  <c r="BA27" i="26"/>
  <c r="AZ27" i="26"/>
  <c r="AY27" i="26"/>
  <c r="AT27" i="26"/>
  <c r="CQ24" i="26"/>
  <c r="CP24" i="26"/>
  <c r="CO24" i="26"/>
  <c r="CN24" i="26"/>
  <c r="CM24" i="26"/>
  <c r="CL24" i="26"/>
  <c r="AL24" i="26"/>
  <c r="CW24" i="26" s="1"/>
  <c r="AI24" i="26"/>
  <c r="CV23" i="26" s="1"/>
  <c r="AF24" i="26"/>
  <c r="CU24" i="26" s="1"/>
  <c r="AC24" i="26"/>
  <c r="CT24" i="26" s="1"/>
  <c r="Z24" i="26"/>
  <c r="CS24" i="26" s="1"/>
  <c r="W24" i="26"/>
  <c r="CR23" i="26" s="1"/>
  <c r="CQ23" i="26"/>
  <c r="CP23" i="26"/>
  <c r="CO23" i="26"/>
  <c r="CN23" i="26"/>
  <c r="CM23" i="26"/>
  <c r="CL23" i="26"/>
  <c r="CW22" i="26"/>
  <c r="CV22" i="26"/>
  <c r="CU22" i="26"/>
  <c r="CT22" i="26"/>
  <c r="CS22" i="26"/>
  <c r="CR22" i="26"/>
  <c r="CQ22" i="26"/>
  <c r="CP22" i="26"/>
  <c r="CO22" i="26"/>
  <c r="CN22" i="26"/>
  <c r="CM22" i="26"/>
  <c r="CL22" i="26"/>
  <c r="AM22" i="26"/>
  <c r="AZ58" i="26" s="1"/>
  <c r="AJ22" i="26"/>
  <c r="AG22" i="26"/>
  <c r="BF58" i="26" s="1"/>
  <c r="AD22" i="26"/>
  <c r="AA22" i="26"/>
  <c r="BL58" i="26" s="1"/>
  <c r="X22" i="26"/>
  <c r="U22" i="26"/>
  <c r="BR58" i="26" s="1"/>
  <c r="R22" i="26"/>
  <c r="O22" i="26"/>
  <c r="BX58" i="26" s="1"/>
  <c r="L22" i="26"/>
  <c r="I22" i="26"/>
  <c r="CD58" i="26" s="1"/>
  <c r="F22" i="26"/>
  <c r="CH21" i="26"/>
  <c r="CE21" i="26"/>
  <c r="CB21" i="26"/>
  <c r="BY21" i="26"/>
  <c r="BV21" i="26"/>
  <c r="BS21" i="26"/>
  <c r="BP21" i="26"/>
  <c r="BM21" i="26"/>
  <c r="BJ21" i="26"/>
  <c r="BG21" i="26"/>
  <c r="BD21" i="26"/>
  <c r="BA21" i="26"/>
  <c r="CY19" i="26"/>
  <c r="CW19" i="26"/>
  <c r="CV19" i="26"/>
  <c r="CU19" i="26"/>
  <c r="CT19" i="26"/>
  <c r="CS19" i="26"/>
  <c r="CR19" i="26"/>
  <c r="CQ19" i="26"/>
  <c r="CP19" i="26"/>
  <c r="CO19" i="26"/>
  <c r="CN19" i="26"/>
  <c r="CM19" i="26"/>
  <c r="CL19" i="26"/>
  <c r="CH19" i="26"/>
  <c r="CG19" i="26"/>
  <c r="CF19" i="26"/>
  <c r="CE19" i="26"/>
  <c r="CD19" i="26"/>
  <c r="CC19" i="26"/>
  <c r="CB19" i="26"/>
  <c r="CA19" i="26"/>
  <c r="BZ19" i="26"/>
  <c r="BY19" i="26"/>
  <c r="BX19" i="26"/>
  <c r="BW19" i="26"/>
  <c r="BV19" i="26"/>
  <c r="BU19" i="26"/>
  <c r="BT19" i="26"/>
  <c r="BS19" i="26"/>
  <c r="BR19" i="26"/>
  <c r="BQ19" i="26"/>
  <c r="BP19" i="26"/>
  <c r="BO19" i="26"/>
  <c r="BN19" i="26"/>
  <c r="BM19" i="26"/>
  <c r="BL19" i="26"/>
  <c r="BK19" i="26"/>
  <c r="BJ19" i="26"/>
  <c r="BI19" i="26"/>
  <c r="BH19" i="26"/>
  <c r="BG19" i="26"/>
  <c r="BF19" i="26"/>
  <c r="BE19" i="26"/>
  <c r="BD19" i="26"/>
  <c r="BC19" i="26"/>
  <c r="BB19" i="26"/>
  <c r="BA19" i="26"/>
  <c r="AZ19" i="26"/>
  <c r="AY19" i="26"/>
  <c r="AT19" i="26"/>
  <c r="CY18" i="26"/>
  <c r="CW18" i="26"/>
  <c r="CV18" i="26"/>
  <c r="CU18" i="26"/>
  <c r="CT18" i="26"/>
  <c r="CS18" i="26"/>
  <c r="CR18" i="26"/>
  <c r="CQ18" i="26"/>
  <c r="CP18" i="26"/>
  <c r="CO18" i="26"/>
  <c r="CN18" i="26"/>
  <c r="CM18" i="26"/>
  <c r="CL18" i="26"/>
  <c r="CH18" i="26"/>
  <c r="CG18" i="26"/>
  <c r="CF18" i="26"/>
  <c r="CE18" i="26"/>
  <c r="CD18" i="26"/>
  <c r="CC18" i="26"/>
  <c r="CB18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T18" i="26"/>
  <c r="CY17" i="26"/>
  <c r="CW17" i="26"/>
  <c r="CV17" i="26"/>
  <c r="CU17" i="26"/>
  <c r="CT17" i="26"/>
  <c r="CS17" i="26"/>
  <c r="CR17" i="26"/>
  <c r="CQ17" i="26"/>
  <c r="CP17" i="26"/>
  <c r="CO17" i="26"/>
  <c r="CN17" i="26"/>
  <c r="CM17" i="26"/>
  <c r="CL17" i="26"/>
  <c r="CH17" i="26"/>
  <c r="CG17" i="26"/>
  <c r="CF17" i="26"/>
  <c r="CE17" i="26"/>
  <c r="CD17" i="26"/>
  <c r="CC17" i="26"/>
  <c r="CB17" i="26"/>
  <c r="CA17" i="26"/>
  <c r="BZ17" i="26"/>
  <c r="BY17" i="26"/>
  <c r="BX17" i="26"/>
  <c r="BW17" i="26"/>
  <c r="BV17" i="26"/>
  <c r="BU17" i="26"/>
  <c r="BT17" i="26"/>
  <c r="BS17" i="26"/>
  <c r="BR17" i="26"/>
  <c r="BQ17" i="26"/>
  <c r="BP17" i="26"/>
  <c r="BO17" i="26"/>
  <c r="BN17" i="26"/>
  <c r="BM17" i="26"/>
  <c r="BL17" i="26"/>
  <c r="BK17" i="26"/>
  <c r="BJ17" i="26"/>
  <c r="BI17" i="26"/>
  <c r="BH17" i="26"/>
  <c r="BG17" i="26"/>
  <c r="BF17" i="26"/>
  <c r="BE17" i="26"/>
  <c r="BD17" i="26"/>
  <c r="BC17" i="26"/>
  <c r="BB17" i="26"/>
  <c r="BA17" i="26"/>
  <c r="AZ17" i="26"/>
  <c r="AY17" i="26"/>
  <c r="AT17" i="26"/>
  <c r="CY16" i="26"/>
  <c r="CW16" i="26"/>
  <c r="CV16" i="26"/>
  <c r="CU16" i="26"/>
  <c r="CT16" i="26"/>
  <c r="CS16" i="26"/>
  <c r="CR16" i="26"/>
  <c r="CQ16" i="26"/>
  <c r="CP16" i="26"/>
  <c r="CO16" i="26"/>
  <c r="CN16" i="26"/>
  <c r="CM16" i="26"/>
  <c r="CL16" i="26"/>
  <c r="CH16" i="26"/>
  <c r="CG16" i="26"/>
  <c r="CF16" i="26"/>
  <c r="CE16" i="26"/>
  <c r="CD16" i="26"/>
  <c r="CC16" i="26"/>
  <c r="CB16" i="26"/>
  <c r="CA16" i="26"/>
  <c r="BZ16" i="26"/>
  <c r="BY16" i="26"/>
  <c r="BX16" i="26"/>
  <c r="BW16" i="26"/>
  <c r="BV16" i="26"/>
  <c r="BU16" i="26"/>
  <c r="BT16" i="26"/>
  <c r="BS16" i="26"/>
  <c r="BR16" i="26"/>
  <c r="BQ16" i="26"/>
  <c r="BP16" i="26"/>
  <c r="BO16" i="26"/>
  <c r="BN16" i="26"/>
  <c r="BM16" i="26"/>
  <c r="BL16" i="26"/>
  <c r="BK16" i="26"/>
  <c r="BJ16" i="26"/>
  <c r="BI16" i="26"/>
  <c r="BH16" i="26"/>
  <c r="BG16" i="26"/>
  <c r="BF16" i="26"/>
  <c r="BE16" i="26"/>
  <c r="BD16" i="26"/>
  <c r="BC16" i="26"/>
  <c r="BB16" i="26"/>
  <c r="BA16" i="26"/>
  <c r="AZ16" i="26"/>
  <c r="AY16" i="26"/>
  <c r="AT16" i="26"/>
  <c r="CY15" i="26"/>
  <c r="CW15" i="26"/>
  <c r="CV15" i="26"/>
  <c r="CU15" i="26"/>
  <c r="CT15" i="26"/>
  <c r="CS15" i="26"/>
  <c r="CR15" i="26"/>
  <c r="CQ15" i="26"/>
  <c r="CP15" i="26"/>
  <c r="CO15" i="26"/>
  <c r="CN15" i="26"/>
  <c r="CM15" i="26"/>
  <c r="CL15" i="26"/>
  <c r="CH15" i="26"/>
  <c r="CG15" i="26"/>
  <c r="CF15" i="26"/>
  <c r="CE15" i="26"/>
  <c r="CD15" i="26"/>
  <c r="CC15" i="26"/>
  <c r="CB15" i="26"/>
  <c r="CA15" i="26"/>
  <c r="BZ15" i="26"/>
  <c r="BY15" i="26"/>
  <c r="BX15" i="26"/>
  <c r="BW15" i="26"/>
  <c r="BV15" i="26"/>
  <c r="BU15" i="26"/>
  <c r="BT15" i="26"/>
  <c r="BS15" i="26"/>
  <c r="BR15" i="26"/>
  <c r="BQ15" i="26"/>
  <c r="BP15" i="26"/>
  <c r="BO15" i="26"/>
  <c r="BN15" i="26"/>
  <c r="BM15" i="26"/>
  <c r="BL15" i="26"/>
  <c r="BK15" i="26"/>
  <c r="BJ15" i="26"/>
  <c r="BI15" i="26"/>
  <c r="BH15" i="26"/>
  <c r="BG15" i="26"/>
  <c r="BF15" i="26"/>
  <c r="BE15" i="26"/>
  <c r="BD15" i="26"/>
  <c r="BC15" i="26"/>
  <c r="BB15" i="26"/>
  <c r="BA15" i="26"/>
  <c r="AZ15" i="26"/>
  <c r="AY15" i="26"/>
  <c r="AT15" i="26"/>
  <c r="CY14" i="26"/>
  <c r="CW14" i="26"/>
  <c r="CV14" i="26"/>
  <c r="CU14" i="26"/>
  <c r="CT14" i="26"/>
  <c r="CS14" i="26"/>
  <c r="CR14" i="26"/>
  <c r="CQ14" i="26"/>
  <c r="CP14" i="26"/>
  <c r="CO14" i="26"/>
  <c r="CN14" i="26"/>
  <c r="CM14" i="26"/>
  <c r="CL14" i="26"/>
  <c r="CH14" i="26"/>
  <c r="CG14" i="26"/>
  <c r="CF14" i="26"/>
  <c r="CE14" i="26"/>
  <c r="CD14" i="26"/>
  <c r="CC14" i="26"/>
  <c r="CB14" i="26"/>
  <c r="CA14" i="26"/>
  <c r="BZ14" i="26"/>
  <c r="BY14" i="26"/>
  <c r="BX14" i="26"/>
  <c r="BW14" i="26"/>
  <c r="BV14" i="26"/>
  <c r="BU14" i="26"/>
  <c r="BT14" i="26"/>
  <c r="BS14" i="26"/>
  <c r="BR14" i="26"/>
  <c r="BQ14" i="26"/>
  <c r="BP14" i="26"/>
  <c r="BO14" i="26"/>
  <c r="BN14" i="26"/>
  <c r="BM14" i="26"/>
  <c r="BL14" i="26"/>
  <c r="BK14" i="26"/>
  <c r="BJ14" i="26"/>
  <c r="BI14" i="26"/>
  <c r="BH14" i="26"/>
  <c r="BG14" i="26"/>
  <c r="BF14" i="26"/>
  <c r="BE14" i="26"/>
  <c r="BD14" i="26"/>
  <c r="BC14" i="26"/>
  <c r="BB14" i="26"/>
  <c r="BA14" i="26"/>
  <c r="AZ14" i="26"/>
  <c r="AY14" i="26"/>
  <c r="AT14" i="26"/>
  <c r="CY13" i="26"/>
  <c r="CW13" i="26"/>
  <c r="CV13" i="26"/>
  <c r="CU13" i="26"/>
  <c r="CT13" i="26"/>
  <c r="CS13" i="26"/>
  <c r="CR13" i="26"/>
  <c r="CQ13" i="26"/>
  <c r="CP13" i="26"/>
  <c r="CO13" i="26"/>
  <c r="CN13" i="26"/>
  <c r="CM13" i="26"/>
  <c r="CL13" i="26"/>
  <c r="CH13" i="26"/>
  <c r="CG13" i="26"/>
  <c r="CF13" i="26"/>
  <c r="CE13" i="26"/>
  <c r="CD13" i="26"/>
  <c r="CC13" i="26"/>
  <c r="CB13" i="26"/>
  <c r="CA13" i="26"/>
  <c r="BZ13" i="26"/>
  <c r="BY13" i="26"/>
  <c r="BX13" i="26"/>
  <c r="BW13" i="26"/>
  <c r="BV13" i="26"/>
  <c r="BU13" i="26"/>
  <c r="BT13" i="26"/>
  <c r="BS13" i="26"/>
  <c r="BR13" i="26"/>
  <c r="BQ13" i="26"/>
  <c r="BP13" i="26"/>
  <c r="BO13" i="26"/>
  <c r="BN13" i="26"/>
  <c r="BM13" i="26"/>
  <c r="BL13" i="26"/>
  <c r="BK13" i="26"/>
  <c r="BJ13" i="26"/>
  <c r="BI13" i="26"/>
  <c r="BH13" i="26"/>
  <c r="BG13" i="26"/>
  <c r="BF13" i="26"/>
  <c r="BE13" i="26"/>
  <c r="BD13" i="26"/>
  <c r="BC13" i="26"/>
  <c r="BB13" i="26"/>
  <c r="BA13" i="26"/>
  <c r="AZ13" i="26"/>
  <c r="AY13" i="26"/>
  <c r="AT13" i="26"/>
  <c r="CY12" i="26"/>
  <c r="CW12" i="26"/>
  <c r="CV12" i="26"/>
  <c r="CU12" i="26"/>
  <c r="CT12" i="26"/>
  <c r="CS12" i="26"/>
  <c r="CR12" i="26"/>
  <c r="CQ12" i="26"/>
  <c r="CP12" i="26"/>
  <c r="CO12" i="26"/>
  <c r="CN12" i="26"/>
  <c r="CM12" i="26"/>
  <c r="CL12" i="26"/>
  <c r="CH12" i="26"/>
  <c r="CG12" i="26"/>
  <c r="CF12" i="26"/>
  <c r="CE12" i="26"/>
  <c r="CD12" i="26"/>
  <c r="CC12" i="26"/>
  <c r="CB12" i="26"/>
  <c r="CA12" i="26"/>
  <c r="BZ12" i="26"/>
  <c r="BY12" i="26"/>
  <c r="BX12" i="26"/>
  <c r="BW12" i="26"/>
  <c r="BV12" i="26"/>
  <c r="BU12" i="26"/>
  <c r="BT12" i="26"/>
  <c r="BS12" i="26"/>
  <c r="BR12" i="26"/>
  <c r="BQ12" i="26"/>
  <c r="BP12" i="26"/>
  <c r="BO12" i="26"/>
  <c r="BN12" i="26"/>
  <c r="BM12" i="26"/>
  <c r="BL12" i="26"/>
  <c r="BK12" i="26"/>
  <c r="BJ12" i="26"/>
  <c r="BI12" i="26"/>
  <c r="BH12" i="26"/>
  <c r="BG12" i="26"/>
  <c r="BF12" i="26"/>
  <c r="BE12" i="26"/>
  <c r="BD12" i="26"/>
  <c r="BC12" i="26"/>
  <c r="BB12" i="26"/>
  <c r="BA12" i="26"/>
  <c r="AZ12" i="26"/>
  <c r="AY12" i="26"/>
  <c r="AT12" i="26"/>
  <c r="CY11" i="26"/>
  <c r="CW11" i="26"/>
  <c r="CV11" i="26"/>
  <c r="CU11" i="26"/>
  <c r="CT11" i="26"/>
  <c r="CS11" i="26"/>
  <c r="CR11" i="26"/>
  <c r="CQ11" i="26"/>
  <c r="CP11" i="26"/>
  <c r="CO11" i="26"/>
  <c r="CN11" i="26"/>
  <c r="CM11" i="26"/>
  <c r="CL11" i="26"/>
  <c r="CH11" i="26"/>
  <c r="CG11" i="26"/>
  <c r="CF11" i="26"/>
  <c r="CE11" i="26"/>
  <c r="CD11" i="26"/>
  <c r="CC11" i="26"/>
  <c r="CB11" i="26"/>
  <c r="CA11" i="26"/>
  <c r="BZ11" i="26"/>
  <c r="BY11" i="26"/>
  <c r="BX11" i="26"/>
  <c r="BW11" i="26"/>
  <c r="BV11" i="26"/>
  <c r="BU11" i="26"/>
  <c r="BT11" i="26"/>
  <c r="BS11" i="26"/>
  <c r="BR11" i="26"/>
  <c r="BQ11" i="26"/>
  <c r="BP11" i="26"/>
  <c r="BO11" i="26"/>
  <c r="BN11" i="26"/>
  <c r="BM11" i="26"/>
  <c r="BL11" i="26"/>
  <c r="BK11" i="26"/>
  <c r="BJ11" i="26"/>
  <c r="BI11" i="26"/>
  <c r="BH11" i="26"/>
  <c r="BG11" i="26"/>
  <c r="BF11" i="26"/>
  <c r="BE11" i="26"/>
  <c r="BD11" i="26"/>
  <c r="BC11" i="26"/>
  <c r="BB11" i="26"/>
  <c r="BA11" i="26"/>
  <c r="AZ11" i="26"/>
  <c r="AY11" i="26"/>
  <c r="AT11" i="26"/>
  <c r="CY10" i="26"/>
  <c r="CW10" i="26"/>
  <c r="CV10" i="26"/>
  <c r="CU10" i="26"/>
  <c r="CT10" i="26"/>
  <c r="CS10" i="26"/>
  <c r="CR10" i="26"/>
  <c r="CQ10" i="26"/>
  <c r="CP10" i="26"/>
  <c r="CO10" i="26"/>
  <c r="CN10" i="26"/>
  <c r="CM10" i="26"/>
  <c r="CL10" i="26"/>
  <c r="CH10" i="26"/>
  <c r="CG10" i="26"/>
  <c r="CF10" i="26"/>
  <c r="CE10" i="26"/>
  <c r="CD10" i="26"/>
  <c r="CC10" i="26"/>
  <c r="CB10" i="26"/>
  <c r="CA10" i="26"/>
  <c r="BZ10" i="26"/>
  <c r="BY10" i="26"/>
  <c r="BX10" i="26"/>
  <c r="BW10" i="26"/>
  <c r="BV10" i="26"/>
  <c r="BU10" i="26"/>
  <c r="BT10" i="26"/>
  <c r="BS10" i="26"/>
  <c r="BR10" i="26"/>
  <c r="BQ10" i="26"/>
  <c r="BP10" i="26"/>
  <c r="BO10" i="26"/>
  <c r="BN10" i="26"/>
  <c r="BM10" i="26"/>
  <c r="BL10" i="26"/>
  <c r="BK10" i="26"/>
  <c r="BJ10" i="26"/>
  <c r="BI10" i="26"/>
  <c r="BH10" i="26"/>
  <c r="BG10" i="26"/>
  <c r="BF10" i="26"/>
  <c r="BE10" i="26"/>
  <c r="BD10" i="26"/>
  <c r="BC10" i="26"/>
  <c r="BB10" i="26"/>
  <c r="BA10" i="26"/>
  <c r="AZ10" i="26"/>
  <c r="AY10" i="26"/>
  <c r="AT10" i="26"/>
  <c r="AL9" i="26"/>
  <c r="CW9" i="26" s="1"/>
  <c r="AI9" i="26"/>
  <c r="CV9" i="26" s="1"/>
  <c r="AF9" i="26"/>
  <c r="CU9" i="26" s="1"/>
  <c r="AC9" i="26"/>
  <c r="CT9" i="26" s="1"/>
  <c r="Z9" i="26"/>
  <c r="CS9" i="26" s="1"/>
  <c r="W9" i="26"/>
  <c r="CR8" i="26" s="1"/>
  <c r="T9" i="26"/>
  <c r="CQ9" i="26" s="1"/>
  <c r="Q9" i="26"/>
  <c r="CP9" i="26" s="1"/>
  <c r="N9" i="26"/>
  <c r="CO9" i="26" s="1"/>
  <c r="K9" i="26"/>
  <c r="CN9" i="26" s="1"/>
  <c r="H9" i="26"/>
  <c r="CM9" i="26" s="1"/>
  <c r="E9" i="26"/>
  <c r="CL9" i="26" s="1"/>
  <c r="CW7" i="26"/>
  <c r="CV7" i="26"/>
  <c r="CU7" i="26"/>
  <c r="CT7" i="26"/>
  <c r="CS7" i="26"/>
  <c r="CR7" i="26"/>
  <c r="CQ7" i="26"/>
  <c r="CP7" i="26"/>
  <c r="CO7" i="26"/>
  <c r="CN7" i="26"/>
  <c r="CM7" i="26"/>
  <c r="CL7" i="26"/>
  <c r="AM7" i="26"/>
  <c r="AJ7" i="26"/>
  <c r="BC21" i="26" s="1"/>
  <c r="AG7" i="26"/>
  <c r="AD7" i="26"/>
  <c r="BI21" i="26" s="1"/>
  <c r="AA7" i="26"/>
  <c r="X7" i="26"/>
  <c r="BO21" i="26" s="1"/>
  <c r="U7" i="26"/>
  <c r="R7" i="26"/>
  <c r="BU21" i="26" s="1"/>
  <c r="O7" i="26"/>
  <c r="L7" i="26"/>
  <c r="CA21" i="26" s="1"/>
  <c r="I7" i="26"/>
  <c r="F7" i="26"/>
  <c r="CG21" i="26" s="1"/>
  <c r="CZ45" i="28" l="1"/>
  <c r="DA45" i="28" s="1"/>
  <c r="DB45" i="28" s="1"/>
  <c r="DC45" i="28" s="1"/>
  <c r="DD45" i="28" s="1"/>
  <c r="DE45" i="28" s="1"/>
  <c r="DF45" i="28" s="1"/>
  <c r="DG45" i="28" s="1"/>
  <c r="DH45" i="28" s="1"/>
  <c r="DI45" i="28" s="1"/>
  <c r="DJ45" i="28" s="1"/>
  <c r="DK45" i="28" s="1"/>
  <c r="CZ31" i="28"/>
  <c r="DA31" i="28" s="1"/>
  <c r="DB31" i="28" s="1"/>
  <c r="DC31" i="28" s="1"/>
  <c r="DD31" i="28" s="1"/>
  <c r="DE31" i="28" s="1"/>
  <c r="DF31" i="28" s="1"/>
  <c r="DG31" i="28" s="1"/>
  <c r="DH31" i="28" s="1"/>
  <c r="DI31" i="28" s="1"/>
  <c r="DJ31" i="28" s="1"/>
  <c r="DK31" i="28" s="1"/>
  <c r="CZ41" i="28"/>
  <c r="DA41" i="28" s="1"/>
  <c r="DB41" i="28" s="1"/>
  <c r="DC41" i="28" s="1"/>
  <c r="DD41" i="28" s="1"/>
  <c r="DE41" i="28" s="1"/>
  <c r="DF41" i="28" s="1"/>
  <c r="DG41" i="28" s="1"/>
  <c r="DH41" i="28" s="1"/>
  <c r="DI41" i="28" s="1"/>
  <c r="DJ41" i="28" s="1"/>
  <c r="DK41" i="28" s="1"/>
  <c r="AX40" i="28"/>
  <c r="AX39" i="28"/>
  <c r="AX54" i="28"/>
  <c r="CZ15" i="28"/>
  <c r="DA15" i="28" s="1"/>
  <c r="DB15" i="28" s="1"/>
  <c r="DC15" i="28" s="1"/>
  <c r="DD15" i="28" s="1"/>
  <c r="DE15" i="28" s="1"/>
  <c r="DF15" i="28" s="1"/>
  <c r="DG15" i="28" s="1"/>
  <c r="DH15" i="28" s="1"/>
  <c r="DI15" i="28" s="1"/>
  <c r="DJ15" i="28" s="1"/>
  <c r="DK15" i="28" s="1"/>
  <c r="CZ18" i="28"/>
  <c r="DA18" i="28" s="1"/>
  <c r="DB18" i="28" s="1"/>
  <c r="DC18" i="28" s="1"/>
  <c r="DD18" i="28" s="1"/>
  <c r="DE18" i="28" s="1"/>
  <c r="DF18" i="28" s="1"/>
  <c r="DG18" i="28" s="1"/>
  <c r="DH18" i="28" s="1"/>
  <c r="DI18" i="28" s="1"/>
  <c r="DJ18" i="28" s="1"/>
  <c r="DK18" i="28" s="1"/>
  <c r="AX48" i="28"/>
  <c r="AX14" i="28"/>
  <c r="AX12" i="28"/>
  <c r="AX38" i="28"/>
  <c r="AX35" i="28"/>
  <c r="AX44" i="28"/>
  <c r="AX26" i="28"/>
  <c r="AX51" i="28"/>
  <c r="CZ29" i="28"/>
  <c r="DA29" i="28" s="1"/>
  <c r="DB29" i="28" s="1"/>
  <c r="DC29" i="28" s="1"/>
  <c r="DD29" i="28" s="1"/>
  <c r="DE29" i="28" s="1"/>
  <c r="DF29" i="28" s="1"/>
  <c r="DG29" i="28" s="1"/>
  <c r="DH29" i="28" s="1"/>
  <c r="DI29" i="28" s="1"/>
  <c r="DJ29" i="28" s="1"/>
  <c r="DK29" i="28" s="1"/>
  <c r="AX28" i="28"/>
  <c r="CZ46" i="28"/>
  <c r="DA46" i="28" s="1"/>
  <c r="DB46" i="28" s="1"/>
  <c r="DC46" i="28" s="1"/>
  <c r="DD46" i="28" s="1"/>
  <c r="DE46" i="28" s="1"/>
  <c r="DF46" i="28" s="1"/>
  <c r="DG46" i="28" s="1"/>
  <c r="DH46" i="28" s="1"/>
  <c r="DI46" i="28" s="1"/>
  <c r="DJ46" i="28" s="1"/>
  <c r="DK46" i="28" s="1"/>
  <c r="AX10" i="28"/>
  <c r="CZ25" i="28"/>
  <c r="DA25" i="28" s="1"/>
  <c r="DB25" i="28" s="1"/>
  <c r="DC25" i="28" s="1"/>
  <c r="DD25" i="28" s="1"/>
  <c r="DE25" i="28" s="1"/>
  <c r="DF25" i="28" s="1"/>
  <c r="DG25" i="28" s="1"/>
  <c r="DH25" i="28" s="1"/>
  <c r="DI25" i="28" s="1"/>
  <c r="DJ25" i="28" s="1"/>
  <c r="DK25" i="28" s="1"/>
  <c r="AX34" i="28"/>
  <c r="AX55" i="28"/>
  <c r="AX43" i="28"/>
  <c r="AX13" i="28"/>
  <c r="CZ14" i="28"/>
  <c r="DA14" i="28" s="1"/>
  <c r="DB14" i="28" s="1"/>
  <c r="DC14" i="28" s="1"/>
  <c r="DD14" i="28" s="1"/>
  <c r="DE14" i="28" s="1"/>
  <c r="DF14" i="28" s="1"/>
  <c r="DG14" i="28" s="1"/>
  <c r="DH14" i="28" s="1"/>
  <c r="DI14" i="28" s="1"/>
  <c r="DJ14" i="28" s="1"/>
  <c r="DK14" i="28" s="1"/>
  <c r="DA34" i="28"/>
  <c r="DB34" i="28" s="1"/>
  <c r="DC34" i="28" s="1"/>
  <c r="DD34" i="28" s="1"/>
  <c r="DE34" i="28" s="1"/>
  <c r="DF34" i="28" s="1"/>
  <c r="DG34" i="28" s="1"/>
  <c r="DH34" i="28" s="1"/>
  <c r="DI34" i="28" s="1"/>
  <c r="DJ34" i="28" s="1"/>
  <c r="DK34" i="28" s="1"/>
  <c r="AX17" i="28"/>
  <c r="AW29" i="28"/>
  <c r="AX29" i="28" s="1"/>
  <c r="CU8" i="26"/>
  <c r="AR55" i="26"/>
  <c r="AQ53" i="26"/>
  <c r="AW53" i="26" s="1"/>
  <c r="CZ55" i="28"/>
  <c r="DA55" i="28" s="1"/>
  <c r="DB55" i="28" s="1"/>
  <c r="DC55" i="28" s="1"/>
  <c r="DD55" i="28" s="1"/>
  <c r="DE55" i="28" s="1"/>
  <c r="DF55" i="28" s="1"/>
  <c r="DG55" i="28" s="1"/>
  <c r="DH55" i="28" s="1"/>
  <c r="DI55" i="28" s="1"/>
  <c r="DJ55" i="28" s="1"/>
  <c r="DK55" i="28" s="1"/>
  <c r="CZ44" i="28"/>
  <c r="DA44" i="28" s="1"/>
  <c r="DB44" i="28" s="1"/>
  <c r="DC44" i="28" s="1"/>
  <c r="DD44" i="28" s="1"/>
  <c r="DE44" i="28" s="1"/>
  <c r="DF44" i="28" s="1"/>
  <c r="DG44" i="28" s="1"/>
  <c r="DH44" i="28" s="1"/>
  <c r="DI44" i="28" s="1"/>
  <c r="DJ44" i="28" s="1"/>
  <c r="DK44" i="28" s="1"/>
  <c r="CZ40" i="28"/>
  <c r="DA40" i="28" s="1"/>
  <c r="DB40" i="28" s="1"/>
  <c r="DC40" i="28" s="1"/>
  <c r="DD40" i="28" s="1"/>
  <c r="DE40" i="28" s="1"/>
  <c r="DF40" i="28" s="1"/>
  <c r="DG40" i="28" s="1"/>
  <c r="DH40" i="28" s="1"/>
  <c r="DI40" i="28" s="1"/>
  <c r="DJ40" i="28" s="1"/>
  <c r="DK40" i="28" s="1"/>
  <c r="CZ28" i="28"/>
  <c r="DA28" i="28" s="1"/>
  <c r="DB28" i="28" s="1"/>
  <c r="DC28" i="28" s="1"/>
  <c r="DD28" i="28" s="1"/>
  <c r="DE28" i="28" s="1"/>
  <c r="DF28" i="28" s="1"/>
  <c r="DG28" i="28" s="1"/>
  <c r="DH28" i="28" s="1"/>
  <c r="DI28" i="28" s="1"/>
  <c r="DJ28" i="28" s="1"/>
  <c r="DK28" i="28" s="1"/>
  <c r="CZ36" i="28"/>
  <c r="DA36" i="28" s="1"/>
  <c r="DB36" i="28" s="1"/>
  <c r="DC36" i="28" s="1"/>
  <c r="DD36" i="28" s="1"/>
  <c r="DE36" i="28" s="1"/>
  <c r="DF36" i="28" s="1"/>
  <c r="DG36" i="28" s="1"/>
  <c r="DH36" i="28" s="1"/>
  <c r="DI36" i="28" s="1"/>
  <c r="DJ36" i="28" s="1"/>
  <c r="DK36" i="28" s="1"/>
  <c r="AX33" i="28"/>
  <c r="CZ37" i="28"/>
  <c r="DA37" i="28" s="1"/>
  <c r="DB37" i="28" s="1"/>
  <c r="DC37" i="28" s="1"/>
  <c r="DD37" i="28" s="1"/>
  <c r="DE37" i="28" s="1"/>
  <c r="DF37" i="28" s="1"/>
  <c r="DG37" i="28" s="1"/>
  <c r="DH37" i="28" s="1"/>
  <c r="DI37" i="28" s="1"/>
  <c r="DJ37" i="28" s="1"/>
  <c r="DK37" i="28" s="1"/>
  <c r="CZ50" i="28"/>
  <c r="DA50" i="28" s="1"/>
  <c r="DB50" i="28" s="1"/>
  <c r="DC50" i="28" s="1"/>
  <c r="DD50" i="28" s="1"/>
  <c r="DE50" i="28" s="1"/>
  <c r="DF50" i="28" s="1"/>
  <c r="DG50" i="28" s="1"/>
  <c r="DH50" i="28" s="1"/>
  <c r="DI50" i="28" s="1"/>
  <c r="DJ50" i="28" s="1"/>
  <c r="DK50" i="28" s="1"/>
  <c r="CZ35" i="28"/>
  <c r="DA35" i="28" s="1"/>
  <c r="DB35" i="28" s="1"/>
  <c r="DC35" i="28" s="1"/>
  <c r="DD35" i="28" s="1"/>
  <c r="DE35" i="28" s="1"/>
  <c r="DF35" i="28" s="1"/>
  <c r="DG35" i="28" s="1"/>
  <c r="DH35" i="28" s="1"/>
  <c r="DI35" i="28" s="1"/>
  <c r="DJ35" i="28" s="1"/>
  <c r="DK35" i="28" s="1"/>
  <c r="CZ43" i="28"/>
  <c r="DA43" i="28" s="1"/>
  <c r="DB43" i="28" s="1"/>
  <c r="DC43" i="28" s="1"/>
  <c r="DD43" i="28" s="1"/>
  <c r="DE43" i="28" s="1"/>
  <c r="DF43" i="28" s="1"/>
  <c r="DG43" i="28" s="1"/>
  <c r="DH43" i="28" s="1"/>
  <c r="DI43" i="28" s="1"/>
  <c r="DJ43" i="28" s="1"/>
  <c r="DK43" i="28" s="1"/>
  <c r="CZ12" i="28"/>
  <c r="DA12" i="28" s="1"/>
  <c r="DB12" i="28" s="1"/>
  <c r="DC12" i="28" s="1"/>
  <c r="DD12" i="28" s="1"/>
  <c r="DE12" i="28" s="1"/>
  <c r="DF12" i="28" s="1"/>
  <c r="DG12" i="28" s="1"/>
  <c r="DH12" i="28" s="1"/>
  <c r="DI12" i="28" s="1"/>
  <c r="DJ12" i="28" s="1"/>
  <c r="DK12" i="28" s="1"/>
  <c r="CZ56" i="28"/>
  <c r="DA56" i="28" s="1"/>
  <c r="DB56" i="28" s="1"/>
  <c r="DC56" i="28" s="1"/>
  <c r="DD56" i="28" s="1"/>
  <c r="DE56" i="28" s="1"/>
  <c r="DF56" i="28" s="1"/>
  <c r="DG56" i="28" s="1"/>
  <c r="DH56" i="28" s="1"/>
  <c r="DI56" i="28" s="1"/>
  <c r="DJ56" i="28" s="1"/>
  <c r="DK56" i="28" s="1"/>
  <c r="AX47" i="28"/>
  <c r="CZ48" i="28"/>
  <c r="DA48" i="28" s="1"/>
  <c r="DB48" i="28" s="1"/>
  <c r="DC48" i="28" s="1"/>
  <c r="DD48" i="28" s="1"/>
  <c r="DE48" i="28" s="1"/>
  <c r="DF48" i="28" s="1"/>
  <c r="DG48" i="28" s="1"/>
  <c r="DH48" i="28" s="1"/>
  <c r="DI48" i="28" s="1"/>
  <c r="DJ48" i="28" s="1"/>
  <c r="DK48" i="28" s="1"/>
  <c r="CZ33" i="28"/>
  <c r="DA33" i="28" s="1"/>
  <c r="DB33" i="28" s="1"/>
  <c r="DC33" i="28" s="1"/>
  <c r="DD33" i="28" s="1"/>
  <c r="DE33" i="28" s="1"/>
  <c r="DF33" i="28" s="1"/>
  <c r="DG33" i="28" s="1"/>
  <c r="DH33" i="28" s="1"/>
  <c r="DI33" i="28" s="1"/>
  <c r="DJ33" i="28" s="1"/>
  <c r="DK33" i="28" s="1"/>
  <c r="CZ39" i="28"/>
  <c r="DA39" i="28" s="1"/>
  <c r="DB39" i="28" s="1"/>
  <c r="DC39" i="28" s="1"/>
  <c r="DD39" i="28" s="1"/>
  <c r="DE39" i="28" s="1"/>
  <c r="DF39" i="28" s="1"/>
  <c r="DG39" i="28" s="1"/>
  <c r="DH39" i="28" s="1"/>
  <c r="DI39" i="28" s="1"/>
  <c r="DJ39" i="28" s="1"/>
  <c r="DK39" i="28" s="1"/>
  <c r="CZ47" i="28"/>
  <c r="DA47" i="28" s="1"/>
  <c r="DB47" i="28" s="1"/>
  <c r="DC47" i="28" s="1"/>
  <c r="DD47" i="28" s="1"/>
  <c r="DE47" i="28" s="1"/>
  <c r="DF47" i="28" s="1"/>
  <c r="DG47" i="28" s="1"/>
  <c r="DH47" i="28" s="1"/>
  <c r="DI47" i="28" s="1"/>
  <c r="DJ47" i="28" s="1"/>
  <c r="DK47" i="28" s="1"/>
  <c r="DA13" i="28"/>
  <c r="DB13" i="28" s="1"/>
  <c r="DC13" i="28" s="1"/>
  <c r="DD13" i="28" s="1"/>
  <c r="DE13" i="28" s="1"/>
  <c r="DF13" i="28" s="1"/>
  <c r="DG13" i="28" s="1"/>
  <c r="DH13" i="28" s="1"/>
  <c r="DI13" i="28" s="1"/>
  <c r="DJ13" i="28" s="1"/>
  <c r="DK13" i="28" s="1"/>
  <c r="CZ27" i="28"/>
  <c r="DA27" i="28" s="1"/>
  <c r="DB27" i="28" s="1"/>
  <c r="DC27" i="28" s="1"/>
  <c r="DD27" i="28" s="1"/>
  <c r="DE27" i="28" s="1"/>
  <c r="DF27" i="28" s="1"/>
  <c r="DG27" i="28" s="1"/>
  <c r="DH27" i="28" s="1"/>
  <c r="DI27" i="28" s="1"/>
  <c r="DJ27" i="28" s="1"/>
  <c r="DK27" i="28" s="1"/>
  <c r="CZ26" i="28"/>
  <c r="DA26" i="28" s="1"/>
  <c r="DB26" i="28" s="1"/>
  <c r="DC26" i="28" s="1"/>
  <c r="DD26" i="28" s="1"/>
  <c r="DE26" i="28" s="1"/>
  <c r="DF26" i="28" s="1"/>
  <c r="DG26" i="28" s="1"/>
  <c r="DH26" i="28" s="1"/>
  <c r="DI26" i="28" s="1"/>
  <c r="DJ26" i="28" s="1"/>
  <c r="DK26" i="28" s="1"/>
  <c r="CZ30" i="28"/>
  <c r="DA30" i="28" s="1"/>
  <c r="DB30" i="28" s="1"/>
  <c r="DC30" i="28" s="1"/>
  <c r="DD30" i="28" s="1"/>
  <c r="DE30" i="28" s="1"/>
  <c r="DF30" i="28" s="1"/>
  <c r="DG30" i="28" s="1"/>
  <c r="DH30" i="28" s="1"/>
  <c r="DI30" i="28" s="1"/>
  <c r="DJ30" i="28" s="1"/>
  <c r="DK30" i="28" s="1"/>
  <c r="CZ53" i="28"/>
  <c r="DA53" i="28" s="1"/>
  <c r="DB53" i="28" s="1"/>
  <c r="DC53" i="28" s="1"/>
  <c r="DD53" i="28" s="1"/>
  <c r="DE53" i="28" s="1"/>
  <c r="DF53" i="28" s="1"/>
  <c r="DG53" i="28" s="1"/>
  <c r="DH53" i="28" s="1"/>
  <c r="DI53" i="28" s="1"/>
  <c r="DJ53" i="28" s="1"/>
  <c r="DK53" i="28" s="1"/>
  <c r="CZ49" i="28"/>
  <c r="DA49" i="28" s="1"/>
  <c r="DB49" i="28" s="1"/>
  <c r="DC49" i="28" s="1"/>
  <c r="DD49" i="28" s="1"/>
  <c r="DE49" i="28" s="1"/>
  <c r="DF49" i="28" s="1"/>
  <c r="DG49" i="28" s="1"/>
  <c r="DH49" i="28" s="1"/>
  <c r="DI49" i="28" s="1"/>
  <c r="DJ49" i="28" s="1"/>
  <c r="DK49" i="28" s="1"/>
  <c r="CZ52" i="28"/>
  <c r="DA52" i="28" s="1"/>
  <c r="DB52" i="28" s="1"/>
  <c r="DC52" i="28" s="1"/>
  <c r="DD52" i="28" s="1"/>
  <c r="DE52" i="28" s="1"/>
  <c r="DF52" i="28" s="1"/>
  <c r="DG52" i="28" s="1"/>
  <c r="DH52" i="28" s="1"/>
  <c r="DI52" i="28" s="1"/>
  <c r="DJ52" i="28" s="1"/>
  <c r="DK52" i="28" s="1"/>
  <c r="CZ38" i="28"/>
  <c r="DA38" i="28" s="1"/>
  <c r="DB38" i="28" s="1"/>
  <c r="DC38" i="28" s="1"/>
  <c r="DD38" i="28" s="1"/>
  <c r="DE38" i="28" s="1"/>
  <c r="DF38" i="28" s="1"/>
  <c r="DG38" i="28" s="1"/>
  <c r="DH38" i="28" s="1"/>
  <c r="DI38" i="28" s="1"/>
  <c r="DJ38" i="28" s="1"/>
  <c r="DK38" i="28" s="1"/>
  <c r="CZ32" i="28"/>
  <c r="DA32" i="28" s="1"/>
  <c r="DB32" i="28" s="1"/>
  <c r="DC32" i="28" s="1"/>
  <c r="DD32" i="28" s="1"/>
  <c r="DE32" i="28" s="1"/>
  <c r="DF32" i="28" s="1"/>
  <c r="DG32" i="28" s="1"/>
  <c r="DH32" i="28" s="1"/>
  <c r="DI32" i="28" s="1"/>
  <c r="DJ32" i="28" s="1"/>
  <c r="DK32" i="28" s="1"/>
  <c r="CZ54" i="28"/>
  <c r="DA54" i="28" s="1"/>
  <c r="DB54" i="28" s="1"/>
  <c r="DC54" i="28" s="1"/>
  <c r="DD54" i="28" s="1"/>
  <c r="DE54" i="28" s="1"/>
  <c r="DF54" i="28" s="1"/>
  <c r="DG54" i="28" s="1"/>
  <c r="DH54" i="28" s="1"/>
  <c r="DI54" i="28" s="1"/>
  <c r="DJ54" i="28" s="1"/>
  <c r="DK54" i="28" s="1"/>
  <c r="CZ42" i="28"/>
  <c r="DA42" i="28" s="1"/>
  <c r="DB42" i="28" s="1"/>
  <c r="DC42" i="28" s="1"/>
  <c r="DD42" i="28" s="1"/>
  <c r="DE42" i="28" s="1"/>
  <c r="DF42" i="28" s="1"/>
  <c r="DG42" i="28" s="1"/>
  <c r="DH42" i="28" s="1"/>
  <c r="DI42" i="28" s="1"/>
  <c r="DJ42" i="28" s="1"/>
  <c r="DK42" i="28" s="1"/>
  <c r="CZ51" i="28"/>
  <c r="DA51" i="28" s="1"/>
  <c r="DB51" i="28" s="1"/>
  <c r="DC51" i="28" s="1"/>
  <c r="DD51" i="28" s="1"/>
  <c r="DE51" i="28" s="1"/>
  <c r="DF51" i="28" s="1"/>
  <c r="DG51" i="28" s="1"/>
  <c r="DH51" i="28" s="1"/>
  <c r="DI51" i="28" s="1"/>
  <c r="DJ51" i="28" s="1"/>
  <c r="DK51" i="28" s="1"/>
  <c r="AX11" i="28"/>
  <c r="AW52" i="28"/>
  <c r="AX52" i="28" s="1"/>
  <c r="AW37" i="28"/>
  <c r="AX37" i="28" s="1"/>
  <c r="AW36" i="28"/>
  <c r="AX36" i="28" s="1"/>
  <c r="AW25" i="28"/>
  <c r="AX25" i="28" s="1"/>
  <c r="CZ19" i="28"/>
  <c r="DA19" i="28" s="1"/>
  <c r="DB19" i="28" s="1"/>
  <c r="DC19" i="28" s="1"/>
  <c r="DD19" i="28" s="1"/>
  <c r="DE19" i="28" s="1"/>
  <c r="DF19" i="28" s="1"/>
  <c r="DG19" i="28" s="1"/>
  <c r="DH19" i="28" s="1"/>
  <c r="DI19" i="28" s="1"/>
  <c r="DJ19" i="28" s="1"/>
  <c r="DK19" i="28" s="1"/>
  <c r="CZ16" i="28"/>
  <c r="DA16" i="28" s="1"/>
  <c r="DB16" i="28" s="1"/>
  <c r="DC16" i="28" s="1"/>
  <c r="DD16" i="28" s="1"/>
  <c r="DE16" i="28" s="1"/>
  <c r="DF16" i="28" s="1"/>
  <c r="DG16" i="28" s="1"/>
  <c r="DH16" i="28" s="1"/>
  <c r="DI16" i="28" s="1"/>
  <c r="DJ16" i="28" s="1"/>
  <c r="DK16" i="28" s="1"/>
  <c r="CZ10" i="28"/>
  <c r="DA10" i="28" s="1"/>
  <c r="DB10" i="28" s="1"/>
  <c r="DC10" i="28" s="1"/>
  <c r="DD10" i="28" s="1"/>
  <c r="DE10" i="28" s="1"/>
  <c r="DF10" i="28" s="1"/>
  <c r="DG10" i="28" s="1"/>
  <c r="DH10" i="28" s="1"/>
  <c r="DI10" i="28" s="1"/>
  <c r="DJ10" i="28" s="1"/>
  <c r="DK10" i="28" s="1"/>
  <c r="AW45" i="28"/>
  <c r="AX45" i="28" s="1"/>
  <c r="AR51" i="26"/>
  <c r="AW50" i="28"/>
  <c r="AX50" i="28" s="1"/>
  <c r="AW46" i="28"/>
  <c r="AX46" i="28" s="1"/>
  <c r="AW31" i="28"/>
  <c r="AX31" i="28" s="1"/>
  <c r="AW15" i="28"/>
  <c r="AX15" i="28" s="1"/>
  <c r="AW19" i="28"/>
  <c r="AX19" i="28" s="1"/>
  <c r="CZ11" i="28"/>
  <c r="DA11" i="28" s="1"/>
  <c r="DB11" i="28" s="1"/>
  <c r="DC11" i="28" s="1"/>
  <c r="DD11" i="28" s="1"/>
  <c r="DE11" i="28" s="1"/>
  <c r="DF11" i="28" s="1"/>
  <c r="DG11" i="28" s="1"/>
  <c r="DH11" i="28" s="1"/>
  <c r="DI11" i="28" s="1"/>
  <c r="DJ11" i="28" s="1"/>
  <c r="DK11" i="28" s="1"/>
  <c r="AW32" i="28"/>
  <c r="AX32" i="28" s="1"/>
  <c r="AW27" i="28"/>
  <c r="AX27" i="28" s="1"/>
  <c r="AQ42" i="26"/>
  <c r="AW42" i="26" s="1"/>
  <c r="AX56" i="28"/>
  <c r="AW53" i="28"/>
  <c r="AX53" i="28" s="1"/>
  <c r="AW49" i="28"/>
  <c r="AX49" i="28" s="1"/>
  <c r="AW42" i="28"/>
  <c r="AX42" i="28" s="1"/>
  <c r="AW41" i="28"/>
  <c r="AX41" i="28" s="1"/>
  <c r="AW16" i="28"/>
  <c r="AX16" i="28" s="1"/>
  <c r="AW30" i="28"/>
  <c r="AX30" i="28" s="1"/>
  <c r="AW18" i="28"/>
  <c r="AX18" i="28" s="1"/>
  <c r="CZ17" i="28"/>
  <c r="DA17" i="28" s="1"/>
  <c r="DB17" i="28" s="1"/>
  <c r="DC17" i="28" s="1"/>
  <c r="DD17" i="28" s="1"/>
  <c r="DE17" i="28" s="1"/>
  <c r="DF17" i="28" s="1"/>
  <c r="DG17" i="28" s="1"/>
  <c r="DH17" i="28" s="1"/>
  <c r="DI17" i="28" s="1"/>
  <c r="DJ17" i="28" s="1"/>
  <c r="DK17" i="28" s="1"/>
  <c r="AQ56" i="26"/>
  <c r="AW56" i="26" s="1"/>
  <c r="AR47" i="26"/>
  <c r="AQ46" i="26"/>
  <c r="AW46" i="26" s="1"/>
  <c r="AR43" i="26"/>
  <c r="AQ55" i="26"/>
  <c r="AW55" i="26" s="1"/>
  <c r="CZ56" i="26"/>
  <c r="DA56" i="26" s="1"/>
  <c r="DB56" i="26" s="1"/>
  <c r="DC56" i="26" s="1"/>
  <c r="DD56" i="26" s="1"/>
  <c r="DE56" i="26" s="1"/>
  <c r="AR56" i="26"/>
  <c r="AR46" i="26"/>
  <c r="AQ38" i="26"/>
  <c r="AW38" i="26" s="1"/>
  <c r="AQ34" i="26"/>
  <c r="AW34" i="26" s="1"/>
  <c r="CZ54" i="26"/>
  <c r="DA54" i="26" s="1"/>
  <c r="DB54" i="26" s="1"/>
  <c r="DC54" i="26" s="1"/>
  <c r="DD54" i="26" s="1"/>
  <c r="DE54" i="26" s="1"/>
  <c r="AQ54" i="26"/>
  <c r="AW54" i="26" s="1"/>
  <c r="AR53" i="26"/>
  <c r="AQ50" i="26"/>
  <c r="AW50" i="26" s="1"/>
  <c r="AQ47" i="26"/>
  <c r="AW47" i="26" s="1"/>
  <c r="AR42" i="26"/>
  <c r="AR39" i="26"/>
  <c r="AR35" i="26"/>
  <c r="CZ35" i="26"/>
  <c r="DA35" i="26" s="1"/>
  <c r="DB35" i="26" s="1"/>
  <c r="DC35" i="26" s="1"/>
  <c r="DD35" i="26" s="1"/>
  <c r="DE35" i="26" s="1"/>
  <c r="CZ39" i="26"/>
  <c r="DA39" i="26" s="1"/>
  <c r="DB39" i="26" s="1"/>
  <c r="DC39" i="26" s="1"/>
  <c r="DD39" i="26" s="1"/>
  <c r="DE39" i="26" s="1"/>
  <c r="CZ43" i="26"/>
  <c r="DA43" i="26" s="1"/>
  <c r="DB43" i="26" s="1"/>
  <c r="DC43" i="26" s="1"/>
  <c r="DD43" i="26" s="1"/>
  <c r="DE43" i="26" s="1"/>
  <c r="CZ47" i="26"/>
  <c r="DA47" i="26" s="1"/>
  <c r="DB47" i="26" s="1"/>
  <c r="DC47" i="26" s="1"/>
  <c r="DD47" i="26" s="1"/>
  <c r="DE47" i="26" s="1"/>
  <c r="CZ55" i="26"/>
  <c r="DA55" i="26" s="1"/>
  <c r="DB55" i="26" s="1"/>
  <c r="DC55" i="26" s="1"/>
  <c r="DD55" i="26" s="1"/>
  <c r="DE55" i="26" s="1"/>
  <c r="CZ51" i="26"/>
  <c r="DA51" i="26" s="1"/>
  <c r="DB51" i="26" s="1"/>
  <c r="DC51" i="26" s="1"/>
  <c r="DD51" i="26" s="1"/>
  <c r="DE51" i="26" s="1"/>
  <c r="CZ46" i="26"/>
  <c r="DA46" i="26" s="1"/>
  <c r="DB46" i="26" s="1"/>
  <c r="DC46" i="26" s="1"/>
  <c r="DD46" i="26" s="1"/>
  <c r="DE46" i="26" s="1"/>
  <c r="CZ37" i="26"/>
  <c r="DA37" i="26" s="1"/>
  <c r="DB37" i="26" s="1"/>
  <c r="DC37" i="26" s="1"/>
  <c r="DD37" i="26" s="1"/>
  <c r="DE37" i="26" s="1"/>
  <c r="AR37" i="26"/>
  <c r="AR54" i="26"/>
  <c r="AQ51" i="26"/>
  <c r="CZ49" i="26"/>
  <c r="DA49" i="26" s="1"/>
  <c r="DB49" i="26" s="1"/>
  <c r="DC49" i="26" s="1"/>
  <c r="DD49" i="26" s="1"/>
  <c r="DE49" i="26" s="1"/>
  <c r="AQ49" i="26"/>
  <c r="AR49" i="26"/>
  <c r="CZ42" i="26"/>
  <c r="DA42" i="26" s="1"/>
  <c r="DB42" i="26" s="1"/>
  <c r="DC42" i="26" s="1"/>
  <c r="DD42" i="26" s="1"/>
  <c r="DE42" i="26" s="1"/>
  <c r="CZ40" i="26"/>
  <c r="DA40" i="26" s="1"/>
  <c r="DB40" i="26" s="1"/>
  <c r="DC40" i="26" s="1"/>
  <c r="DD40" i="26" s="1"/>
  <c r="DE40" i="26" s="1"/>
  <c r="AQ40" i="26"/>
  <c r="AR40" i="26"/>
  <c r="AQ37" i="26"/>
  <c r="CZ33" i="26"/>
  <c r="DA33" i="26" s="1"/>
  <c r="DB33" i="26" s="1"/>
  <c r="DC33" i="26" s="1"/>
  <c r="DD33" i="26" s="1"/>
  <c r="DE33" i="26" s="1"/>
  <c r="AQ33" i="26"/>
  <c r="AR33" i="26"/>
  <c r="AQ44" i="26"/>
  <c r="AR44" i="26"/>
  <c r="CZ53" i="26"/>
  <c r="DA53" i="26" s="1"/>
  <c r="DB53" i="26" s="1"/>
  <c r="DC53" i="26" s="1"/>
  <c r="DD53" i="26" s="1"/>
  <c r="DE53" i="26" s="1"/>
  <c r="CZ52" i="26"/>
  <c r="DA52" i="26" s="1"/>
  <c r="DB52" i="26" s="1"/>
  <c r="DC52" i="26" s="1"/>
  <c r="DD52" i="26" s="1"/>
  <c r="DE52" i="26" s="1"/>
  <c r="AR52" i="26"/>
  <c r="AQ52" i="26"/>
  <c r="CZ45" i="26"/>
  <c r="DA45" i="26" s="1"/>
  <c r="DB45" i="26" s="1"/>
  <c r="DC45" i="26" s="1"/>
  <c r="DD45" i="26" s="1"/>
  <c r="DE45" i="26" s="1"/>
  <c r="AQ45" i="26"/>
  <c r="AR45" i="26"/>
  <c r="AQ43" i="26"/>
  <c r="AQ39" i="26"/>
  <c r="CZ38" i="26"/>
  <c r="DA38" i="26" s="1"/>
  <c r="DB38" i="26" s="1"/>
  <c r="DC38" i="26" s="1"/>
  <c r="DD38" i="26" s="1"/>
  <c r="DE38" i="26" s="1"/>
  <c r="AR38" i="26"/>
  <c r="CZ36" i="26"/>
  <c r="DA36" i="26" s="1"/>
  <c r="DB36" i="26" s="1"/>
  <c r="DC36" i="26" s="1"/>
  <c r="DD36" i="26" s="1"/>
  <c r="DE36" i="26" s="1"/>
  <c r="AQ36" i="26"/>
  <c r="AR36" i="26"/>
  <c r="CZ44" i="26"/>
  <c r="DA44" i="26" s="1"/>
  <c r="DB44" i="26" s="1"/>
  <c r="DC44" i="26" s="1"/>
  <c r="DD44" i="26" s="1"/>
  <c r="DE44" i="26" s="1"/>
  <c r="CZ50" i="26"/>
  <c r="DA50" i="26" s="1"/>
  <c r="DB50" i="26" s="1"/>
  <c r="DC50" i="26" s="1"/>
  <c r="DD50" i="26" s="1"/>
  <c r="DE50" i="26" s="1"/>
  <c r="AR50" i="26"/>
  <c r="CZ48" i="26"/>
  <c r="DA48" i="26" s="1"/>
  <c r="DB48" i="26" s="1"/>
  <c r="DC48" i="26" s="1"/>
  <c r="DD48" i="26" s="1"/>
  <c r="DE48" i="26" s="1"/>
  <c r="AQ48" i="26"/>
  <c r="AR48" i="26"/>
  <c r="CZ41" i="26"/>
  <c r="DA41" i="26" s="1"/>
  <c r="DB41" i="26" s="1"/>
  <c r="DC41" i="26" s="1"/>
  <c r="DD41" i="26" s="1"/>
  <c r="DE41" i="26" s="1"/>
  <c r="AQ41" i="26"/>
  <c r="AR41" i="26"/>
  <c r="AQ35" i="26"/>
  <c r="CZ34" i="26"/>
  <c r="DA34" i="26" s="1"/>
  <c r="DB34" i="26" s="1"/>
  <c r="DC34" i="26" s="1"/>
  <c r="DD34" i="26" s="1"/>
  <c r="DE34" i="26" s="1"/>
  <c r="AR34" i="26"/>
  <c r="CT8" i="26"/>
  <c r="AB22" i="26"/>
  <c r="BK58" i="26" s="1"/>
  <c r="AQ16" i="26"/>
  <c r="AW16" i="26" s="1"/>
  <c r="V22" i="26"/>
  <c r="BQ58" i="26" s="1"/>
  <c r="CV8" i="26"/>
  <c r="CZ30" i="26"/>
  <c r="DA30" i="26" s="1"/>
  <c r="DB30" i="26" s="1"/>
  <c r="DC30" i="26" s="1"/>
  <c r="DD30" i="26" s="1"/>
  <c r="DE30" i="26" s="1"/>
  <c r="CO8" i="26"/>
  <c r="CT23" i="26"/>
  <c r="CS8" i="26"/>
  <c r="CW8" i="26"/>
  <c r="S7" i="26"/>
  <c r="BT21" i="26" s="1"/>
  <c r="CL8" i="26"/>
  <c r="CP8" i="26"/>
  <c r="AR29" i="26"/>
  <c r="CM8" i="26"/>
  <c r="M7" i="26"/>
  <c r="BZ21" i="26" s="1"/>
  <c r="CR9" i="26"/>
  <c r="P22" i="26"/>
  <c r="BW58" i="26" s="1"/>
  <c r="AN22" i="26"/>
  <c r="AY58" i="26" s="1"/>
  <c r="AQ25" i="26"/>
  <c r="AW25" i="26" s="1"/>
  <c r="CZ29" i="26"/>
  <c r="DA29" i="26" s="1"/>
  <c r="DB29" i="26" s="1"/>
  <c r="DC29" i="26" s="1"/>
  <c r="DD29" i="26" s="1"/>
  <c r="DE29" i="26" s="1"/>
  <c r="AK7" i="26"/>
  <c r="BB21" i="26" s="1"/>
  <c r="CN8" i="26"/>
  <c r="G7" i="26"/>
  <c r="CF21" i="26" s="1"/>
  <c r="AE7" i="26"/>
  <c r="BH21" i="26" s="1"/>
  <c r="AQ13" i="26"/>
  <c r="AW13" i="26" s="1"/>
  <c r="J22" i="26"/>
  <c r="CC58" i="26" s="1"/>
  <c r="AH22" i="26"/>
  <c r="BE58" i="26" s="1"/>
  <c r="CZ28" i="26"/>
  <c r="DA28" i="26" s="1"/>
  <c r="DB28" i="26" s="1"/>
  <c r="DC28" i="26" s="1"/>
  <c r="DD28" i="26" s="1"/>
  <c r="DE28" i="26" s="1"/>
  <c r="CW23" i="26"/>
  <c r="AR27" i="26"/>
  <c r="AQ32" i="26"/>
  <c r="AW32" i="26" s="1"/>
  <c r="CQ8" i="26"/>
  <c r="CS23" i="26"/>
  <c r="AQ10" i="26"/>
  <c r="AW10" i="26" s="1"/>
  <c r="Y7" i="26"/>
  <c r="BN21" i="26" s="1"/>
  <c r="AR10" i="26"/>
  <c r="AQ12" i="26"/>
  <c r="AW12" i="26" s="1"/>
  <c r="AR15" i="26"/>
  <c r="AQ17" i="26"/>
  <c r="AW17" i="26" s="1"/>
  <c r="CV24" i="26"/>
  <c r="BX21" i="26"/>
  <c r="P7" i="26"/>
  <c r="BW21" i="26" s="1"/>
  <c r="AR19" i="26"/>
  <c r="BU58" i="26"/>
  <c r="AQ29" i="26" s="1"/>
  <c r="S22" i="26"/>
  <c r="BT58" i="26" s="1"/>
  <c r="AZ21" i="26"/>
  <c r="AN7" i="26"/>
  <c r="AY21" i="26" s="1"/>
  <c r="AR18" i="26"/>
  <c r="AQ18" i="26"/>
  <c r="BO58" i="26"/>
  <c r="Y22" i="26"/>
  <c r="BN58" i="26" s="1"/>
  <c r="AQ26" i="26" s="1"/>
  <c r="CD21" i="26"/>
  <c r="J7" i="26"/>
  <c r="CC21" i="26" s="1"/>
  <c r="BF21" i="26"/>
  <c r="AH7" i="26"/>
  <c r="BE21" i="26" s="1"/>
  <c r="BL21" i="26"/>
  <c r="AB7" i="26"/>
  <c r="BK21" i="26" s="1"/>
  <c r="AR12" i="26"/>
  <c r="AR13" i="26"/>
  <c r="CA58" i="26"/>
  <c r="AQ31" i="26" s="1"/>
  <c r="M22" i="26"/>
  <c r="BZ58" i="26" s="1"/>
  <c r="BC58" i="26"/>
  <c r="AK22" i="26"/>
  <c r="BB58" i="26" s="1"/>
  <c r="CR24" i="26"/>
  <c r="AQ27" i="26"/>
  <c r="AR30" i="26"/>
  <c r="AQ30" i="26"/>
  <c r="AR11" i="26"/>
  <c r="AQ11" i="26"/>
  <c r="BR21" i="26"/>
  <c r="V7" i="26"/>
  <c r="BQ21" i="26" s="1"/>
  <c r="AR14" i="26"/>
  <c r="AQ14" i="26"/>
  <c r="AR16" i="26"/>
  <c r="AR17" i="26"/>
  <c r="CG58" i="26"/>
  <c r="G22" i="26"/>
  <c r="CF58" i="26" s="1"/>
  <c r="BI58" i="26"/>
  <c r="AE22" i="26"/>
  <c r="BH58" i="26" s="1"/>
  <c r="AQ15" i="26"/>
  <c r="AQ19" i="26"/>
  <c r="CU23" i="26"/>
  <c r="AR31" i="26"/>
  <c r="CZ31" i="26"/>
  <c r="DA31" i="26" s="1"/>
  <c r="DB31" i="26" s="1"/>
  <c r="DC31" i="26" s="1"/>
  <c r="DD31" i="26" s="1"/>
  <c r="DE31" i="26" s="1"/>
  <c r="AR25" i="26"/>
  <c r="CZ25" i="26"/>
  <c r="DA25" i="26" s="1"/>
  <c r="DB25" i="26" s="1"/>
  <c r="DC25" i="26" s="1"/>
  <c r="DD25" i="26" s="1"/>
  <c r="DE25" i="26" s="1"/>
  <c r="AR26" i="26"/>
  <c r="CZ26" i="26"/>
  <c r="DA26" i="26" s="1"/>
  <c r="DB26" i="26" s="1"/>
  <c r="DC26" i="26" s="1"/>
  <c r="DD26" i="26" s="1"/>
  <c r="DE26" i="26" s="1"/>
  <c r="AR32" i="26"/>
  <c r="CZ32" i="26"/>
  <c r="DA32" i="26" s="1"/>
  <c r="DB32" i="26" s="1"/>
  <c r="DC32" i="26" s="1"/>
  <c r="DD32" i="26" s="1"/>
  <c r="DE32" i="26" s="1"/>
  <c r="CZ27" i="26"/>
  <c r="DA27" i="26" s="1"/>
  <c r="DB27" i="26" s="1"/>
  <c r="DC27" i="26" s="1"/>
  <c r="DD27" i="26" s="1"/>
  <c r="DE27" i="26" s="1"/>
  <c r="AR28" i="26"/>
  <c r="AQ28" i="26"/>
  <c r="AX46" i="26" l="1"/>
  <c r="AX13" i="26"/>
  <c r="AX56" i="26"/>
  <c r="AX55" i="26"/>
  <c r="AS16" i="28"/>
  <c r="AX47" i="26"/>
  <c r="AS31" i="28"/>
  <c r="DF30" i="26"/>
  <c r="DG30" i="26" s="1"/>
  <c r="DH30" i="26" s="1"/>
  <c r="DI30" i="26" s="1"/>
  <c r="DJ30" i="26" s="1"/>
  <c r="DK30" i="26" s="1"/>
  <c r="AS18" i="28"/>
  <c r="AS46" i="28"/>
  <c r="AS45" i="28"/>
  <c r="AS54" i="28"/>
  <c r="AS42" i="28"/>
  <c r="AS49" i="28"/>
  <c r="AS15" i="28"/>
  <c r="AS12" i="28"/>
  <c r="AS13" i="28"/>
  <c r="AS10" i="28"/>
  <c r="AS17" i="28"/>
  <c r="AS11" i="28"/>
  <c r="AS14" i="28"/>
  <c r="AS52" i="28"/>
  <c r="AS39" i="28"/>
  <c r="AS36" i="28"/>
  <c r="CZ15" i="26"/>
  <c r="DA15" i="26" s="1"/>
  <c r="DB15" i="26" s="1"/>
  <c r="DC15" i="26" s="1"/>
  <c r="DD15" i="26" s="1"/>
  <c r="DE15" i="26" s="1"/>
  <c r="DF15" i="26" s="1"/>
  <c r="DG15" i="26" s="1"/>
  <c r="DH15" i="26" s="1"/>
  <c r="DI15" i="26" s="1"/>
  <c r="DJ15" i="26" s="1"/>
  <c r="DK15" i="26" s="1"/>
  <c r="AS26" i="28"/>
  <c r="AS56" i="28"/>
  <c r="AS38" i="28"/>
  <c r="AS50" i="28"/>
  <c r="AS40" i="28"/>
  <c r="AS29" i="28"/>
  <c r="AS47" i="28"/>
  <c r="AS30" i="28"/>
  <c r="AS53" i="28"/>
  <c r="AS27" i="28"/>
  <c r="AS48" i="28"/>
  <c r="AX53" i="26"/>
  <c r="AS34" i="28"/>
  <c r="AS32" i="28"/>
  <c r="AS19" i="28"/>
  <c r="AS25" i="28"/>
  <c r="AS37" i="28"/>
  <c r="AS35" i="28"/>
  <c r="AS51" i="28"/>
  <c r="AS28" i="28"/>
  <c r="AS43" i="28"/>
  <c r="AS41" i="28"/>
  <c r="AS33" i="28"/>
  <c r="DF54" i="26"/>
  <c r="DG54" i="26" s="1"/>
  <c r="DH54" i="26" s="1"/>
  <c r="DI54" i="26" s="1"/>
  <c r="DJ54" i="26" s="1"/>
  <c r="DK54" i="26" s="1"/>
  <c r="AX38" i="26"/>
  <c r="AS44" i="28"/>
  <c r="AS55" i="28"/>
  <c r="CZ14" i="26"/>
  <c r="DA14" i="26" s="1"/>
  <c r="DB14" i="26" s="1"/>
  <c r="DC14" i="26" s="1"/>
  <c r="DD14" i="26" s="1"/>
  <c r="DE14" i="26" s="1"/>
  <c r="DF14" i="26" s="1"/>
  <c r="DG14" i="26" s="1"/>
  <c r="DH14" i="26" s="1"/>
  <c r="DI14" i="26" s="1"/>
  <c r="DJ14" i="26" s="1"/>
  <c r="DK14" i="26" s="1"/>
  <c r="DF26" i="26"/>
  <c r="DG26" i="26" s="1"/>
  <c r="DH26" i="26" s="1"/>
  <c r="DI26" i="26" s="1"/>
  <c r="DJ26" i="26" s="1"/>
  <c r="DK26" i="26" s="1"/>
  <c r="DF31" i="26"/>
  <c r="DG31" i="26" s="1"/>
  <c r="DH31" i="26" s="1"/>
  <c r="DI31" i="26" s="1"/>
  <c r="DJ31" i="26" s="1"/>
  <c r="DK31" i="26" s="1"/>
  <c r="AX50" i="26"/>
  <c r="CZ16" i="26"/>
  <c r="DA16" i="26" s="1"/>
  <c r="DB16" i="26" s="1"/>
  <c r="DC16" i="26" s="1"/>
  <c r="DD16" i="26" s="1"/>
  <c r="DE16" i="26" s="1"/>
  <c r="DF16" i="26" s="1"/>
  <c r="DG16" i="26" s="1"/>
  <c r="DH16" i="26" s="1"/>
  <c r="DI16" i="26" s="1"/>
  <c r="DJ16" i="26" s="1"/>
  <c r="DK16" i="26" s="1"/>
  <c r="AX34" i="26"/>
  <c r="AX54" i="26"/>
  <c r="AX42" i="26"/>
  <c r="DF27" i="26"/>
  <c r="DG27" i="26" s="1"/>
  <c r="DH27" i="26" s="1"/>
  <c r="DI27" i="26" s="1"/>
  <c r="DJ27" i="26" s="1"/>
  <c r="DK27" i="26" s="1"/>
  <c r="DF34" i="26"/>
  <c r="DG34" i="26" s="1"/>
  <c r="DH34" i="26" s="1"/>
  <c r="DI34" i="26" s="1"/>
  <c r="DJ34" i="26" s="1"/>
  <c r="DK34" i="26" s="1"/>
  <c r="DF41" i="26"/>
  <c r="DG41" i="26" s="1"/>
  <c r="DH41" i="26" s="1"/>
  <c r="DI41" i="26" s="1"/>
  <c r="DJ41" i="26" s="1"/>
  <c r="DK41" i="26" s="1"/>
  <c r="AW36" i="26"/>
  <c r="AX36" i="26" s="1"/>
  <c r="AW39" i="26"/>
  <c r="AX39" i="26" s="1"/>
  <c r="AW45" i="26"/>
  <c r="AX45" i="26" s="1"/>
  <c r="AW44" i="26"/>
  <c r="AX44" i="26" s="1"/>
  <c r="AW37" i="26"/>
  <c r="AX37" i="26" s="1"/>
  <c r="DF42" i="26"/>
  <c r="DG42" i="26" s="1"/>
  <c r="DH42" i="26" s="1"/>
  <c r="DI42" i="26" s="1"/>
  <c r="DJ42" i="26" s="1"/>
  <c r="DK42" i="26" s="1"/>
  <c r="DF49" i="26"/>
  <c r="DG49" i="26" s="1"/>
  <c r="DH49" i="26" s="1"/>
  <c r="DI49" i="26" s="1"/>
  <c r="DJ49" i="26" s="1"/>
  <c r="DK49" i="26" s="1"/>
  <c r="DF37" i="26"/>
  <c r="DG37" i="26" s="1"/>
  <c r="DH37" i="26" s="1"/>
  <c r="DI37" i="26" s="1"/>
  <c r="DJ37" i="26" s="1"/>
  <c r="DK37" i="26" s="1"/>
  <c r="DF55" i="26"/>
  <c r="DG55" i="26" s="1"/>
  <c r="DH55" i="26" s="1"/>
  <c r="DI55" i="26" s="1"/>
  <c r="DJ55" i="26" s="1"/>
  <c r="DK55" i="26" s="1"/>
  <c r="DF39" i="26"/>
  <c r="DG39" i="26" s="1"/>
  <c r="DH39" i="26" s="1"/>
  <c r="DI39" i="26" s="1"/>
  <c r="DJ39" i="26" s="1"/>
  <c r="DK39" i="26" s="1"/>
  <c r="DF56" i="26"/>
  <c r="DG56" i="26" s="1"/>
  <c r="DH56" i="26" s="1"/>
  <c r="DI56" i="26" s="1"/>
  <c r="DJ56" i="26" s="1"/>
  <c r="DK56" i="26" s="1"/>
  <c r="AW41" i="26"/>
  <c r="AX41" i="26" s="1"/>
  <c r="DF38" i="26"/>
  <c r="DG38" i="26" s="1"/>
  <c r="DH38" i="26" s="1"/>
  <c r="DI38" i="26" s="1"/>
  <c r="DJ38" i="26" s="1"/>
  <c r="DK38" i="26" s="1"/>
  <c r="DF40" i="26"/>
  <c r="DG40" i="26" s="1"/>
  <c r="DH40" i="26" s="1"/>
  <c r="DI40" i="26" s="1"/>
  <c r="DJ40" i="26" s="1"/>
  <c r="DK40" i="26" s="1"/>
  <c r="AW49" i="26"/>
  <c r="AX49" i="26" s="1"/>
  <c r="DF43" i="26"/>
  <c r="DG43" i="26" s="1"/>
  <c r="DH43" i="26" s="1"/>
  <c r="DI43" i="26" s="1"/>
  <c r="DJ43" i="26" s="1"/>
  <c r="DK43" i="26" s="1"/>
  <c r="DF32" i="26"/>
  <c r="DG32" i="26" s="1"/>
  <c r="DH32" i="26" s="1"/>
  <c r="DI32" i="26" s="1"/>
  <c r="DJ32" i="26" s="1"/>
  <c r="DK32" i="26" s="1"/>
  <c r="DF25" i="26"/>
  <c r="DG25" i="26" s="1"/>
  <c r="DH25" i="26" s="1"/>
  <c r="DI25" i="26" s="1"/>
  <c r="DJ25" i="26" s="1"/>
  <c r="DK25" i="26" s="1"/>
  <c r="AW35" i="26"/>
  <c r="AX35" i="26" s="1"/>
  <c r="DF50" i="26"/>
  <c r="DG50" i="26" s="1"/>
  <c r="DH50" i="26" s="1"/>
  <c r="DI50" i="26" s="1"/>
  <c r="DJ50" i="26" s="1"/>
  <c r="DK50" i="26" s="1"/>
  <c r="DF36" i="26"/>
  <c r="DG36" i="26" s="1"/>
  <c r="DH36" i="26" s="1"/>
  <c r="DI36" i="26" s="1"/>
  <c r="DJ36" i="26" s="1"/>
  <c r="DK36" i="26" s="1"/>
  <c r="DF45" i="26"/>
  <c r="DG45" i="26" s="1"/>
  <c r="DH45" i="26" s="1"/>
  <c r="DI45" i="26" s="1"/>
  <c r="DJ45" i="26" s="1"/>
  <c r="DK45" i="26" s="1"/>
  <c r="DF52" i="26"/>
  <c r="DG52" i="26" s="1"/>
  <c r="DH52" i="26" s="1"/>
  <c r="DI52" i="26" s="1"/>
  <c r="DJ52" i="26" s="1"/>
  <c r="DK52" i="26" s="1"/>
  <c r="AW51" i="26"/>
  <c r="AX51" i="26" s="1"/>
  <c r="DF35" i="26"/>
  <c r="DG35" i="26" s="1"/>
  <c r="DH35" i="26" s="1"/>
  <c r="DI35" i="26" s="1"/>
  <c r="DJ35" i="26" s="1"/>
  <c r="DK35" i="26" s="1"/>
  <c r="DF48" i="26"/>
  <c r="DG48" i="26" s="1"/>
  <c r="DH48" i="26" s="1"/>
  <c r="DI48" i="26" s="1"/>
  <c r="DJ48" i="26" s="1"/>
  <c r="DK48" i="26" s="1"/>
  <c r="AW52" i="26"/>
  <c r="AX52" i="26" s="1"/>
  <c r="DF33" i="26"/>
  <c r="DG33" i="26" s="1"/>
  <c r="DH33" i="26" s="1"/>
  <c r="DI33" i="26" s="1"/>
  <c r="DJ33" i="26" s="1"/>
  <c r="DK33" i="26" s="1"/>
  <c r="DF51" i="26"/>
  <c r="DG51" i="26" s="1"/>
  <c r="DH51" i="26" s="1"/>
  <c r="DI51" i="26" s="1"/>
  <c r="DJ51" i="26" s="1"/>
  <c r="DK51" i="26" s="1"/>
  <c r="AW48" i="26"/>
  <c r="AX48" i="26" s="1"/>
  <c r="DF44" i="26"/>
  <c r="DG44" i="26" s="1"/>
  <c r="DH44" i="26" s="1"/>
  <c r="DI44" i="26" s="1"/>
  <c r="DJ44" i="26" s="1"/>
  <c r="DK44" i="26" s="1"/>
  <c r="AW43" i="26"/>
  <c r="AX43" i="26" s="1"/>
  <c r="DF53" i="26"/>
  <c r="DG53" i="26" s="1"/>
  <c r="DH53" i="26" s="1"/>
  <c r="DI53" i="26" s="1"/>
  <c r="DJ53" i="26" s="1"/>
  <c r="DK53" i="26" s="1"/>
  <c r="AW33" i="26"/>
  <c r="AX33" i="26" s="1"/>
  <c r="AW40" i="26"/>
  <c r="AX40" i="26" s="1"/>
  <c r="DF46" i="26"/>
  <c r="DG46" i="26" s="1"/>
  <c r="DH46" i="26" s="1"/>
  <c r="DI46" i="26" s="1"/>
  <c r="DJ46" i="26" s="1"/>
  <c r="DK46" i="26" s="1"/>
  <c r="DF47" i="26"/>
  <c r="DG47" i="26" s="1"/>
  <c r="DH47" i="26" s="1"/>
  <c r="DI47" i="26" s="1"/>
  <c r="DJ47" i="26" s="1"/>
  <c r="DK47" i="26" s="1"/>
  <c r="CZ13" i="26"/>
  <c r="DA13" i="26" s="1"/>
  <c r="DB13" i="26" s="1"/>
  <c r="DC13" i="26" s="1"/>
  <c r="DD13" i="26" s="1"/>
  <c r="DE13" i="26" s="1"/>
  <c r="DF13" i="26" s="1"/>
  <c r="DG13" i="26" s="1"/>
  <c r="DH13" i="26" s="1"/>
  <c r="DI13" i="26" s="1"/>
  <c r="DJ13" i="26" s="1"/>
  <c r="DK13" i="26" s="1"/>
  <c r="AX32" i="26"/>
  <c r="AX25" i="26"/>
  <c r="CZ19" i="26"/>
  <c r="DA19" i="26" s="1"/>
  <c r="DB19" i="26" s="1"/>
  <c r="DC19" i="26" s="1"/>
  <c r="DD19" i="26" s="1"/>
  <c r="DE19" i="26" s="1"/>
  <c r="DF19" i="26" s="1"/>
  <c r="DG19" i="26" s="1"/>
  <c r="DH19" i="26" s="1"/>
  <c r="DI19" i="26" s="1"/>
  <c r="DJ19" i="26" s="1"/>
  <c r="DK19" i="26" s="1"/>
  <c r="CZ12" i="26"/>
  <c r="DA12" i="26" s="1"/>
  <c r="DB12" i="26" s="1"/>
  <c r="DC12" i="26" s="1"/>
  <c r="DD12" i="26" s="1"/>
  <c r="DE12" i="26" s="1"/>
  <c r="DF12" i="26" s="1"/>
  <c r="DG12" i="26" s="1"/>
  <c r="DH12" i="26" s="1"/>
  <c r="DI12" i="26" s="1"/>
  <c r="DJ12" i="26" s="1"/>
  <c r="DK12" i="26" s="1"/>
  <c r="CZ11" i="26"/>
  <c r="DA11" i="26" s="1"/>
  <c r="DB11" i="26" s="1"/>
  <c r="DC11" i="26" s="1"/>
  <c r="DD11" i="26" s="1"/>
  <c r="DE11" i="26" s="1"/>
  <c r="DF11" i="26" s="1"/>
  <c r="DG11" i="26" s="1"/>
  <c r="DH11" i="26" s="1"/>
  <c r="DI11" i="26" s="1"/>
  <c r="DJ11" i="26" s="1"/>
  <c r="DK11" i="26" s="1"/>
  <c r="AX16" i="26"/>
  <c r="CZ10" i="26"/>
  <c r="DA10" i="26" s="1"/>
  <c r="DB10" i="26" s="1"/>
  <c r="DC10" i="26" s="1"/>
  <c r="DD10" i="26" s="1"/>
  <c r="DE10" i="26" s="1"/>
  <c r="DF10" i="26" s="1"/>
  <c r="DG10" i="26" s="1"/>
  <c r="DH10" i="26" s="1"/>
  <c r="DI10" i="26" s="1"/>
  <c r="DJ10" i="26" s="1"/>
  <c r="DK10" i="26" s="1"/>
  <c r="CZ17" i="26"/>
  <c r="DA17" i="26" s="1"/>
  <c r="DB17" i="26" s="1"/>
  <c r="DC17" i="26" s="1"/>
  <c r="DD17" i="26" s="1"/>
  <c r="DE17" i="26" s="1"/>
  <c r="DF17" i="26" s="1"/>
  <c r="DG17" i="26" s="1"/>
  <c r="DH17" i="26" s="1"/>
  <c r="DI17" i="26" s="1"/>
  <c r="DJ17" i="26" s="1"/>
  <c r="DK17" i="26" s="1"/>
  <c r="CZ18" i="26"/>
  <c r="DA18" i="26" s="1"/>
  <c r="DB18" i="26" s="1"/>
  <c r="DC18" i="26" s="1"/>
  <c r="DD18" i="26" s="1"/>
  <c r="DE18" i="26" s="1"/>
  <c r="DF18" i="26" s="1"/>
  <c r="DG18" i="26" s="1"/>
  <c r="DH18" i="26" s="1"/>
  <c r="DI18" i="26" s="1"/>
  <c r="DJ18" i="26" s="1"/>
  <c r="DK18" i="26" s="1"/>
  <c r="DF29" i="26"/>
  <c r="DG29" i="26" s="1"/>
  <c r="DH29" i="26" s="1"/>
  <c r="DI29" i="26" s="1"/>
  <c r="DJ29" i="26" s="1"/>
  <c r="DK29" i="26" s="1"/>
  <c r="AX12" i="26"/>
  <c r="AX10" i="26"/>
  <c r="AX17" i="26"/>
  <c r="AW29" i="26"/>
  <c r="AX29" i="26" s="1"/>
  <c r="AW15" i="26"/>
  <c r="AX15" i="26" s="1"/>
  <c r="AW27" i="26"/>
  <c r="AX27" i="26" s="1"/>
  <c r="DF28" i="26"/>
  <c r="DG28" i="26" s="1"/>
  <c r="DH28" i="26" s="1"/>
  <c r="DI28" i="26" s="1"/>
  <c r="DJ28" i="26" s="1"/>
  <c r="DK28" i="26" s="1"/>
  <c r="AW28" i="26"/>
  <c r="AX28" i="26" s="1"/>
  <c r="AW26" i="26"/>
  <c r="AX26" i="26" s="1"/>
  <c r="AW31" i="26"/>
  <c r="AX31" i="26" s="1"/>
  <c r="AW11" i="26"/>
  <c r="AX11" i="26" s="1"/>
  <c r="AW19" i="26"/>
  <c r="AX19" i="26" s="1"/>
  <c r="AW14" i="26"/>
  <c r="AX14" i="26" s="1"/>
  <c r="AW30" i="26"/>
  <c r="AX30" i="26" s="1"/>
  <c r="AW18" i="26"/>
  <c r="AX18" i="26" s="1"/>
  <c r="AS42" i="26" l="1"/>
  <c r="AS48" i="26"/>
  <c r="AS34" i="26"/>
  <c r="AS52" i="26"/>
  <c r="AS55" i="26"/>
  <c r="AS35" i="26"/>
  <c r="AS56" i="26"/>
  <c r="AS44" i="26"/>
  <c r="AS39" i="26"/>
  <c r="AS43" i="26"/>
  <c r="AS38" i="26"/>
  <c r="AS46" i="26"/>
  <c r="AS40" i="26"/>
  <c r="AS50" i="26"/>
  <c r="AS51" i="26"/>
  <c r="AS49" i="26"/>
  <c r="AS41" i="26"/>
  <c r="AS37" i="26"/>
  <c r="AS45" i="26"/>
  <c r="AS36" i="26"/>
  <c r="AS54" i="26"/>
  <c r="AS33" i="26"/>
  <c r="AS47" i="26"/>
  <c r="AS53" i="26"/>
  <c r="AS14" i="26"/>
  <c r="AS19" i="26"/>
  <c r="AS31" i="26"/>
  <c r="AS27" i="26"/>
  <c r="AS32" i="26"/>
  <c r="AS25" i="26"/>
  <c r="AS11" i="26"/>
  <c r="AS13" i="26"/>
  <c r="AS16" i="26"/>
  <c r="AS12" i="26"/>
  <c r="AS10" i="26"/>
  <c r="AS17" i="26"/>
  <c r="AS18" i="26"/>
  <c r="AS15" i="26"/>
  <c r="AS30" i="26"/>
  <c r="AS29" i="26"/>
  <c r="AS28" i="26"/>
  <c r="AS26" i="26"/>
</calcChain>
</file>

<file path=xl/comments1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<sst xmlns="http://schemas.openxmlformats.org/spreadsheetml/2006/main" count="1157" uniqueCount="147">
  <si>
    <t>ID</t>
  </si>
  <si>
    <t>Place</t>
  </si>
  <si>
    <t>Win Sum</t>
  </si>
  <si>
    <t>Style</t>
  </si>
  <si>
    <t>Total</t>
  </si>
  <si>
    <t>WSSA</t>
  </si>
  <si>
    <t>Local WP</t>
  </si>
  <si>
    <t>Tech</t>
  </si>
  <si>
    <t>Tech Pts</t>
  </si>
  <si>
    <t>Win Pts</t>
  </si>
  <si>
    <t>Total Pts</t>
  </si>
  <si>
    <t>Имя</t>
  </si>
  <si>
    <t>Город</t>
  </si>
  <si>
    <t>Предварительный уровень</t>
  </si>
  <si>
    <t>Штр.</t>
  </si>
  <si>
    <t>Судья 1</t>
  </si>
  <si>
    <t>Судья 2</t>
  </si>
  <si>
    <t>Судья 3</t>
  </si>
  <si>
    <t>ФРС</t>
  </si>
  <si>
    <t>Действующая система</t>
  </si>
  <si>
    <t>Судейская бригада</t>
  </si>
  <si>
    <t>Милёхин</t>
  </si>
  <si>
    <t>Санкт-Петербург</t>
  </si>
  <si>
    <t/>
  </si>
  <si>
    <t>Ульяновск</t>
  </si>
  <si>
    <t>Урусов Михаил</t>
  </si>
  <si>
    <t>Москва</t>
  </si>
  <si>
    <t>Оськин Илья</t>
  </si>
  <si>
    <t>Самара</t>
  </si>
  <si>
    <t>21511new102</t>
  </si>
  <si>
    <t>Спиридонова Татьяна</t>
  </si>
  <si>
    <t>FRS</t>
  </si>
  <si>
    <t>Список участников</t>
  </si>
  <si>
    <t>N</t>
  </si>
  <si>
    <t>Ранк</t>
  </si>
  <si>
    <t>Полуфиналы</t>
  </si>
  <si>
    <t>Финалы</t>
  </si>
  <si>
    <t>Итоговое распределение мест</t>
  </si>
  <si>
    <t>SF1</t>
  </si>
  <si>
    <t>Финал</t>
  </si>
  <si>
    <t>Место</t>
  </si>
  <si>
    <t>SF1#1</t>
  </si>
  <si>
    <t>SF2#1</t>
  </si>
  <si>
    <t>SF1#2</t>
  </si>
  <si>
    <t>SF2#2</t>
  </si>
  <si>
    <t>SF2</t>
  </si>
  <si>
    <t>Малый финал</t>
  </si>
  <si>
    <t>SF1#3</t>
  </si>
  <si>
    <t>SF2#3</t>
  </si>
  <si>
    <t>SF1#4</t>
  </si>
  <si>
    <t>SF2#4</t>
  </si>
  <si>
    <t>Δ</t>
  </si>
  <si>
    <t>Мазнина Екатерина</t>
  </si>
  <si>
    <t>Кожановский Юрий</t>
  </si>
  <si>
    <t>Ершов Сергей</t>
  </si>
  <si>
    <t>Ярославль</t>
  </si>
  <si>
    <t>11511new110</t>
  </si>
  <si>
    <t>Мосолов Антон</t>
  </si>
  <si>
    <t>Итоговые места</t>
  </si>
  <si>
    <t>Список участниц</t>
  </si>
  <si>
    <t>Лысенко</t>
  </si>
  <si>
    <t>21511new107</t>
  </si>
  <si>
    <t>Ефимова Александра</t>
  </si>
  <si>
    <t>21511new146</t>
  </si>
  <si>
    <t>Иванова Анна</t>
  </si>
  <si>
    <t>21511new101</t>
  </si>
  <si>
    <t>Родионова Дарья</t>
  </si>
  <si>
    <t>Саратов</t>
  </si>
  <si>
    <t>Бударина Мария</t>
  </si>
  <si>
    <t>Российские соревнования, Этап Кубка России</t>
  </si>
  <si>
    <t>Потапов</t>
  </si>
  <si>
    <t>Потапова</t>
  </si>
  <si>
    <t>11511new191</t>
  </si>
  <si>
    <t xml:space="preserve">Емельянов Андрей </t>
  </si>
  <si>
    <t>11511new205</t>
  </si>
  <si>
    <t>Беляков Макар</t>
  </si>
  <si>
    <t>11511new154</t>
  </si>
  <si>
    <t>Тихонов Егор</t>
  </si>
  <si>
    <t>Брянцев Артём</t>
  </si>
  <si>
    <t>Пенза</t>
  </si>
  <si>
    <t>Черланов Артём</t>
  </si>
  <si>
    <t>Костикова Татьяна</t>
  </si>
  <si>
    <t>Саратов, Saratov Style Contest</t>
  </si>
  <si>
    <t>11511new215</t>
  </si>
  <si>
    <t>Аджигильдяев Павел</t>
  </si>
  <si>
    <t>SF1#5</t>
  </si>
  <si>
    <t>21511new234</t>
  </si>
  <si>
    <t>Шуршина Диана</t>
  </si>
  <si>
    <t>Бочаров Алексей</t>
  </si>
  <si>
    <t>11511new103</t>
  </si>
  <si>
    <t>Дюльдин Артём</t>
  </si>
  <si>
    <t>Протокол</t>
  </si>
  <si>
    <t>Российские соревнования, Этап Кубка ФРС</t>
  </si>
  <si>
    <t>У планки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</si>
  <si>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</si>
  <si>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</si>
  <si>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</si>
  <si>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</si>
  <si>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</si>
  <si>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</si>
  <si>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</si>
  <si>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o</t>
  </si>
  <si>
    <t>x</t>
  </si>
  <si>
    <t>Галишников Антон</t>
  </si>
  <si>
    <t>11511new244</t>
  </si>
  <si>
    <t>Меликов Александр</t>
  </si>
  <si>
    <t>11511new147</t>
  </si>
  <si>
    <t>Морозов Андрей</t>
  </si>
  <si>
    <t>Николаева Екатерина</t>
  </si>
  <si>
    <t>Для 4 квалифицировавшихся спортсменов</t>
  </si>
  <si>
    <t>Гейт</t>
  </si>
  <si>
    <t>Цвет</t>
  </si>
  <si>
    <t>T1</t>
  </si>
  <si>
    <t>Pen.</t>
  </si>
  <si>
    <t>T.T1</t>
  </si>
  <si>
    <t>T2</t>
  </si>
  <si>
    <t>T.T2</t>
  </si>
  <si>
    <t>T3</t>
  </si>
  <si>
    <t>T.T3</t>
  </si>
  <si>
    <t>Счёт</t>
  </si>
  <si>
    <t>Final</t>
  </si>
  <si>
    <t>Consolation Final</t>
  </si>
  <si>
    <t xml:space="preserve">Итоговое распределение мест </t>
  </si>
  <si>
    <t>Qtime</t>
  </si>
  <si>
    <t>Хронометр</t>
  </si>
  <si>
    <t>Дорожка 1</t>
  </si>
  <si>
    <t>Дорожка 2</t>
  </si>
  <si>
    <t>Т1</t>
  </si>
  <si>
    <t>ТТ1</t>
  </si>
  <si>
    <t>Т2</t>
  </si>
  <si>
    <t>ТТ2</t>
  </si>
  <si>
    <t>Best</t>
  </si>
  <si>
    <t>Worst</t>
  </si>
  <si>
    <t>Rank</t>
  </si>
  <si>
    <t>11511new245</t>
  </si>
  <si>
    <t>Худяков Дмитрий</t>
  </si>
  <si>
    <t>CLS</t>
  </si>
  <si>
    <t>BTL</t>
  </si>
  <si>
    <t>SPD</t>
  </si>
  <si>
    <t>SUM</t>
  </si>
  <si>
    <t>SLD</t>
  </si>
  <si>
    <t>JMP</t>
  </si>
  <si>
    <t>HJMP</t>
  </si>
  <si>
    <t>STL</t>
  </si>
  <si>
    <t>STFRJ</t>
  </si>
  <si>
    <t>Лучшие слаломисты</t>
  </si>
  <si>
    <t>Лучшие фристкейтеры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</si>
</sst>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color indexed="13"/>
      <name val="Arial"/>
      <family val="2"/>
      <charset val="204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34"/>
      </patternFill>
    </fill>
    <fill>
      <patternFill patternType="solid">
        <fgColor indexed="43"/>
        <bgColor indexed="42"/>
      </patternFill>
    </fill>
  </fills>
  <borders count="1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/>
    <xf numFmtId="0" fontId="2" fillId="0" borderId="0"/>
    <xf numFmtId="0" fontId="6" fillId="0" borderId="0"/>
    <xf numFmtId="0" fontId="1" fillId="0" borderId="0"/>
  </cellStyleXfs>
  <cellXfs count="517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4" fillId="0" borderId="0" xfId="0" applyFont="1"/>
    <xf numFmtId="0" fontId="0" fillId="0" borderId="6" xfId="0" applyBorder="1"/>
    <xf numFmtId="0" fontId="0" fillId="0" borderId="9" xfId="0" applyBorder="1"/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0" fillId="0" borderId="1" xfId="0" applyBorder="1" applyAlignment="1">
      <alignment horizontal="center"/>
    </xf>
    <xf numFmtId="0" fontId="8" fillId="0" borderId="8" xfId="0" applyFont="1" applyBorder="1"/>
    <xf numFmtId="0" fontId="9" fillId="0" borderId="6" xfId="0" applyFont="1" applyBorder="1"/>
    <xf numFmtId="0" fontId="8" fillId="0" borderId="11" xfId="0" applyFont="1" applyBorder="1"/>
    <xf numFmtId="0" fontId="9" fillId="0" borderId="9" xfId="0" applyFont="1" applyBorder="1"/>
    <xf numFmtId="0" fontId="8" fillId="0" borderId="13" xfId="0" applyFont="1" applyBorder="1"/>
    <xf numFmtId="0" fontId="10" fillId="0" borderId="7" xfId="0" applyNumberFormat="1" applyFont="1" applyBorder="1"/>
    <xf numFmtId="0" fontId="10" fillId="0" borderId="10" xfId="0" applyNumberFormat="1" applyFont="1" applyBorder="1"/>
    <xf numFmtId="0" fontId="10" fillId="0" borderId="12" xfId="0" applyNumberFormat="1" applyFont="1" applyBorder="1"/>
    <xf numFmtId="0" fontId="3" fillId="5" borderId="25" xfId="0" applyFont="1" applyFill="1" applyBorder="1" applyAlignment="1">
      <alignment horizontal="center"/>
    </xf>
    <xf numFmtId="0" fontId="3" fillId="0" borderId="26" xfId="0" applyFont="1" applyBorder="1"/>
    <xf numFmtId="0" fontId="3" fillId="0" borderId="14" xfId="0" applyFont="1" applyBorder="1"/>
    <xf numFmtId="0" fontId="3" fillId="0" borderId="27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14" borderId="35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4" fillId="13" borderId="3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/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4" fontId="12" fillId="15" borderId="48" xfId="0" applyNumberFormat="1" applyFont="1" applyFill="1" applyBorder="1" applyAlignment="1">
      <alignment vertical="center"/>
    </xf>
    <xf numFmtId="14" fontId="12" fillId="15" borderId="0" xfId="0" applyNumberFormat="1" applyFont="1" applyFill="1" applyBorder="1" applyAlignment="1">
      <alignment vertical="center"/>
    </xf>
    <xf numFmtId="14" fontId="12" fillId="15" borderId="49" xfId="0" applyNumberFormat="1" applyFont="1" applyFill="1" applyBorder="1" applyAlignment="1">
      <alignment vertical="center"/>
    </xf>
    <xf numFmtId="14" fontId="12" fillId="15" borderId="50" xfId="0" applyNumberFormat="1" applyFont="1" applyFill="1" applyBorder="1" applyAlignment="1">
      <alignment vertical="center"/>
    </xf>
    <xf numFmtId="14" fontId="12" fillId="15" borderId="32" xfId="0" applyNumberFormat="1" applyFont="1" applyFill="1" applyBorder="1" applyAlignment="1">
      <alignment vertical="center"/>
    </xf>
    <xf numFmtId="14" fontId="12" fillId="15" borderId="51" xfId="0" applyNumberFormat="1" applyFont="1" applyFill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9" fillId="0" borderId="43" xfId="0" applyFont="1" applyBorder="1"/>
    <xf numFmtId="0" fontId="0" fillId="0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14" fontId="12" fillId="10" borderId="5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left" indent="1"/>
    </xf>
    <xf numFmtId="0" fontId="3" fillId="12" borderId="34" xfId="0" applyFont="1" applyFill="1" applyBorder="1"/>
    <xf numFmtId="0" fontId="3" fillId="12" borderId="34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16" borderId="56" xfId="0" applyFont="1" applyFill="1" applyBorder="1" applyAlignment="1">
      <alignment horizontal="center"/>
    </xf>
    <xf numFmtId="0" fontId="12" fillId="16" borderId="57" xfId="0" applyFont="1" applyFill="1" applyBorder="1" applyAlignment="1">
      <alignment horizontal="center"/>
    </xf>
    <xf numFmtId="0" fontId="12" fillId="17" borderId="58" xfId="0" applyFont="1" applyFill="1" applyBorder="1" applyAlignment="1">
      <alignment horizontal="center"/>
    </xf>
    <xf numFmtId="0" fontId="12" fillId="17" borderId="57" xfId="0" applyFont="1" applyFill="1" applyBorder="1" applyAlignment="1">
      <alignment horizontal="center"/>
    </xf>
    <xf numFmtId="0" fontId="12" fillId="17" borderId="5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Fill="1" applyBorder="1" applyAlignment="1">
      <alignment horizontal="center" wrapText="1"/>
    </xf>
    <xf numFmtId="0" fontId="6" fillId="0" borderId="60" xfId="0" applyFont="1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9" xfId="0" applyFill="1" applyBorder="1" applyAlignment="1">
      <alignment horizontal="center" wrapText="1"/>
    </xf>
    <xf numFmtId="0" fontId="0" fillId="0" borderId="69" xfId="0" applyFill="1" applyBorder="1" applyAlignment="1">
      <alignment horizontal="left" wrapText="1"/>
    </xf>
    <xf numFmtId="0" fontId="0" fillId="0" borderId="36" xfId="0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/>
    <xf numFmtId="0" fontId="0" fillId="18" borderId="0" xfId="0" applyFill="1" applyAlignment="1">
      <alignment horizontal="center"/>
    </xf>
    <xf numFmtId="0" fontId="12" fillId="18" borderId="0" xfId="0" applyFont="1" applyFill="1" applyAlignment="1">
      <alignment horizontal="center"/>
    </xf>
    <xf numFmtId="0" fontId="11" fillId="17" borderId="0" xfId="0" applyFont="1" applyFill="1" applyBorder="1" applyAlignment="1">
      <alignment horizontal="left"/>
    </xf>
    <xf numFmtId="0" fontId="11" fillId="17" borderId="0" xfId="0" applyFont="1" applyFill="1" applyBorder="1" applyAlignment="1">
      <alignment horizontal="center"/>
    </xf>
    <xf numFmtId="0" fontId="11" fillId="17" borderId="70" xfId="0" applyFont="1" applyFill="1" applyBorder="1" applyAlignment="1">
      <alignment horizontal="left"/>
    </xf>
    <xf numFmtId="0" fontId="11" fillId="17" borderId="62" xfId="0" applyFont="1" applyFill="1" applyBorder="1" applyAlignment="1">
      <alignment horizontal="left"/>
    </xf>
    <xf numFmtId="0" fontId="11" fillId="17" borderId="71" xfId="0" applyFont="1" applyFill="1" applyBorder="1" applyAlignment="1">
      <alignment horizontal="left"/>
    </xf>
    <xf numFmtId="0" fontId="12" fillId="17" borderId="38" xfId="0" applyFont="1" applyFill="1" applyBorder="1" applyAlignment="1">
      <alignment horizontal="center"/>
    </xf>
    <xf numFmtId="0" fontId="12" fillId="17" borderId="39" xfId="0" applyFont="1" applyFill="1" applyBorder="1" applyAlignment="1">
      <alignment horizontal="center"/>
    </xf>
    <xf numFmtId="0" fontId="12" fillId="17" borderId="39" xfId="0" applyFont="1" applyFill="1" applyBorder="1" applyAlignment="1">
      <alignment horizontal="left"/>
    </xf>
    <xf numFmtId="0" fontId="12" fillId="17" borderId="4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 applyFont="1" applyBorder="1" applyAlignment="1">
      <alignment horizontal="center"/>
    </xf>
    <xf numFmtId="0" fontId="0" fillId="19" borderId="0" xfId="0" applyFill="1" applyBorder="1" applyAlignment="1">
      <alignment horizontal="left"/>
    </xf>
    <xf numFmtId="0" fontId="0" fillId="19" borderId="70" xfId="0" applyFont="1" applyFill="1" applyBorder="1" applyAlignment="1">
      <alignment horizontal="left"/>
    </xf>
    <xf numFmtId="0" fontId="0" fillId="19" borderId="62" xfId="0" applyFill="1" applyBorder="1" applyAlignment="1">
      <alignment horizontal="left"/>
    </xf>
    <xf numFmtId="0" fontId="0" fillId="20" borderId="66" xfId="0" applyFill="1" applyBorder="1" applyAlignment="1">
      <alignment horizontal="center"/>
    </xf>
    <xf numFmtId="0" fontId="0" fillId="0" borderId="0" xfId="0" applyBorder="1"/>
    <xf numFmtId="0" fontId="10" fillId="0" borderId="0" xfId="0" applyNumberFormat="1" applyFont="1" applyBorder="1"/>
    <xf numFmtId="0" fontId="8" fillId="0" borderId="0" xfId="0" applyFont="1" applyBorder="1"/>
    <xf numFmtId="0" fontId="9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78" xfId="0" applyFont="1" applyBorder="1"/>
    <xf numFmtId="14" fontId="12" fillId="15" borderId="79" xfId="0" applyNumberFormat="1" applyFont="1" applyFill="1" applyBorder="1" applyAlignment="1">
      <alignment vertical="center"/>
    </xf>
    <xf numFmtId="14" fontId="12" fillId="15" borderId="54" xfId="0" applyNumberFormat="1" applyFont="1" applyFill="1" applyBorder="1" applyAlignment="1">
      <alignment vertical="center"/>
    </xf>
    <xf numFmtId="14" fontId="12" fillId="15" borderId="55" xfId="0" applyNumberFormat="1" applyFont="1" applyFill="1" applyBorder="1" applyAlignment="1">
      <alignment vertical="center"/>
    </xf>
    <xf numFmtId="0" fontId="0" fillId="0" borderId="74" xfId="0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19" borderId="81" xfId="0" applyFont="1" applyFill="1" applyBorder="1" applyAlignment="1">
      <alignment horizontal="left"/>
    </xf>
    <xf numFmtId="0" fontId="0" fillId="19" borderId="82" xfId="0" applyFont="1" applyFill="1" applyBorder="1" applyAlignment="1">
      <alignment horizontal="left"/>
    </xf>
    <xf numFmtId="0" fontId="0" fillId="21" borderId="83" xfId="0" applyFill="1" applyBorder="1" applyAlignment="1">
      <alignment horizontal="left"/>
    </xf>
    <xf numFmtId="0" fontId="0" fillId="22" borderId="84" xfId="0" applyFill="1" applyBorder="1" applyAlignment="1">
      <alignment horizontal="center"/>
    </xf>
    <xf numFmtId="0" fontId="0" fillId="19" borderId="85" xfId="0" applyFont="1" applyFill="1" applyBorder="1" applyAlignment="1">
      <alignment horizontal="left"/>
    </xf>
    <xf numFmtId="0" fontId="0" fillId="19" borderId="65" xfId="0" applyFont="1" applyFill="1" applyBorder="1" applyAlignment="1">
      <alignment horizontal="left"/>
    </xf>
    <xf numFmtId="0" fontId="0" fillId="20" borderId="73" xfId="0" applyFill="1" applyBorder="1" applyAlignment="1">
      <alignment horizontal="center"/>
    </xf>
    <xf numFmtId="0" fontId="0" fillId="19" borderId="86" xfId="0" applyFont="1" applyFill="1" applyBorder="1" applyAlignment="1">
      <alignment horizontal="left"/>
    </xf>
    <xf numFmtId="0" fontId="0" fillId="19" borderId="80" xfId="0" applyFill="1" applyBorder="1" applyAlignment="1">
      <alignment horizontal="left"/>
    </xf>
    <xf numFmtId="0" fontId="0" fillId="20" borderId="87" xfId="0" applyFill="1" applyBorder="1" applyAlignment="1">
      <alignment horizontal="center"/>
    </xf>
    <xf numFmtId="0" fontId="20" fillId="18" borderId="0" xfId="0" applyFont="1" applyFill="1" applyAlignment="1">
      <alignment horizontal="left"/>
    </xf>
    <xf numFmtId="0" fontId="20" fillId="18" borderId="0" xfId="0" applyFont="1" applyFill="1"/>
    <xf numFmtId="0" fontId="20" fillId="18" borderId="0" xfId="0" applyFont="1" applyFill="1" applyAlignment="1">
      <alignment horizontal="center"/>
    </xf>
    <xf numFmtId="0" fontId="11" fillId="17" borderId="63" xfId="0" applyFont="1" applyFill="1" applyBorder="1" applyAlignment="1">
      <alignment horizontal="left"/>
    </xf>
    <xf numFmtId="0" fontId="11" fillId="17" borderId="64" xfId="0" applyFont="1" applyFill="1" applyBorder="1" applyAlignment="1">
      <alignment horizontal="left"/>
    </xf>
    <xf numFmtId="0" fontId="11" fillId="17" borderId="88" xfId="0" applyFont="1" applyFill="1" applyBorder="1" applyAlignment="1">
      <alignment horizontal="left"/>
    </xf>
    <xf numFmtId="0" fontId="12" fillId="17" borderId="75" xfId="0" applyFont="1" applyFill="1" applyBorder="1" applyAlignment="1">
      <alignment horizontal="center"/>
    </xf>
    <xf numFmtId="0" fontId="12" fillId="17" borderId="76" xfId="0" applyFont="1" applyFill="1" applyBorder="1" applyAlignment="1">
      <alignment horizontal="center"/>
    </xf>
    <xf numFmtId="0" fontId="12" fillId="17" borderId="76" xfId="0" applyFont="1" applyFill="1" applyBorder="1" applyAlignment="1">
      <alignment horizontal="left"/>
    </xf>
    <xf numFmtId="0" fontId="12" fillId="17" borderId="77" xfId="0" applyFont="1" applyFill="1" applyBorder="1" applyAlignment="1">
      <alignment horizontal="center"/>
    </xf>
    <xf numFmtId="0" fontId="0" fillId="19" borderId="89" xfId="0" applyFont="1" applyFill="1" applyBorder="1" applyAlignment="1">
      <alignment horizontal="left"/>
    </xf>
    <xf numFmtId="0" fontId="0" fillId="19" borderId="90" xfId="0" applyFill="1" applyBorder="1" applyAlignment="1">
      <alignment horizontal="left"/>
    </xf>
    <xf numFmtId="0" fontId="0" fillId="20" borderId="91" xfId="0" applyFill="1" applyBorder="1" applyAlignment="1">
      <alignment horizontal="center"/>
    </xf>
    <xf numFmtId="0" fontId="0" fillId="24" borderId="62" xfId="0" applyFill="1" applyBorder="1" applyAlignment="1">
      <alignment horizontal="left"/>
    </xf>
    <xf numFmtId="0" fontId="0" fillId="24" borderId="62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23" borderId="83" xfId="0" applyFill="1" applyBorder="1" applyAlignment="1">
      <alignment horizontal="left"/>
    </xf>
    <xf numFmtId="0" fontId="0" fillId="23" borderId="83" xfId="0" applyFill="1" applyBorder="1" applyAlignment="1">
      <alignment horizontal="center"/>
    </xf>
    <xf numFmtId="0" fontId="12" fillId="24" borderId="81" xfId="0" applyFont="1" applyFill="1" applyBorder="1" applyAlignment="1">
      <alignment horizontal="center"/>
    </xf>
    <xf numFmtId="0" fontId="0" fillId="24" borderId="72" xfId="0" applyFill="1" applyBorder="1" applyAlignment="1">
      <alignment horizontal="center"/>
    </xf>
    <xf numFmtId="0" fontId="0" fillId="24" borderId="72" xfId="0" applyFont="1" applyFill="1" applyBorder="1" applyAlignment="1">
      <alignment horizontal="center"/>
    </xf>
    <xf numFmtId="0" fontId="12" fillId="24" borderId="65" xfId="0" applyFont="1" applyFill="1" applyBorder="1" applyAlignment="1">
      <alignment horizontal="center"/>
    </xf>
    <xf numFmtId="0" fontId="0" fillId="24" borderId="80" xfId="0" applyFill="1" applyBorder="1" applyAlignment="1">
      <alignment horizontal="left"/>
    </xf>
    <xf numFmtId="0" fontId="0" fillId="24" borderId="80" xfId="0" applyFill="1" applyBorder="1" applyAlignment="1">
      <alignment horizontal="center"/>
    </xf>
    <xf numFmtId="0" fontId="0" fillId="24" borderId="90" xfId="0" applyFill="1" applyBorder="1" applyAlignment="1">
      <alignment horizontal="left"/>
    </xf>
    <xf numFmtId="0" fontId="0" fillId="24" borderId="90" xfId="0" applyFill="1" applyBorder="1" applyAlignment="1">
      <alignment horizontal="center"/>
    </xf>
    <xf numFmtId="0" fontId="12" fillId="24" borderId="86" xfId="0" applyFont="1" applyFill="1" applyBorder="1" applyAlignment="1">
      <alignment horizontal="center"/>
    </xf>
    <xf numFmtId="0" fontId="0" fillId="24" borderId="92" xfId="0" applyFill="1" applyBorder="1" applyAlignment="1">
      <alignment horizontal="center"/>
    </xf>
    <xf numFmtId="0" fontId="6" fillId="0" borderId="69" xfId="0" applyFont="1" applyFill="1" applyBorder="1" applyAlignment="1">
      <alignment horizontal="left" wrapText="1"/>
    </xf>
    <xf numFmtId="0" fontId="0" fillId="0" borderId="93" xfId="0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13" fillId="11" borderId="95" xfId="0" applyFont="1" applyFill="1" applyBorder="1" applyAlignment="1">
      <alignment horizontal="center" vertical="center"/>
    </xf>
    <xf numFmtId="0" fontId="13" fillId="11" borderId="96" xfId="0" applyFont="1" applyFill="1" applyBorder="1" applyAlignment="1">
      <alignment horizontal="center" vertical="center"/>
    </xf>
    <xf numFmtId="0" fontId="12" fillId="24" borderId="99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6" fillId="0" borderId="0" xfId="8"/>
    <xf numFmtId="14" fontId="12" fillId="10" borderId="48" xfId="7" applyNumberFormat="1" applyFont="1" applyFill="1" applyBorder="1" applyAlignment="1">
      <alignment vertical="center"/>
    </xf>
    <xf numFmtId="14" fontId="11" fillId="10" borderId="0" xfId="7" applyNumberFormat="1" applyFont="1" applyFill="1" applyBorder="1" applyAlignment="1">
      <alignment vertical="center"/>
    </xf>
    <xf numFmtId="14" fontId="12" fillId="15" borderId="0" xfId="7" applyNumberFormat="1" applyFont="1" applyFill="1" applyBorder="1" applyAlignment="1">
      <alignment vertical="center"/>
    </xf>
    <xf numFmtId="14" fontId="12" fillId="15" borderId="49" xfId="7" applyNumberFormat="1" applyFont="1" applyFill="1" applyBorder="1" applyAlignment="1">
      <alignment vertical="center"/>
    </xf>
    <xf numFmtId="0" fontId="13" fillId="11" borderId="96" xfId="7" applyFont="1" applyFill="1" applyBorder="1" applyAlignment="1">
      <alignment horizontal="center" vertical="center"/>
    </xf>
    <xf numFmtId="0" fontId="3" fillId="12" borderId="33" xfId="7" applyFont="1" applyFill="1" applyBorder="1" applyAlignment="1">
      <alignment horizontal="left" indent="1"/>
    </xf>
    <xf numFmtId="0" fontId="3" fillId="12" borderId="34" xfId="7" applyFont="1" applyFill="1" applyBorder="1" applyAlignment="1">
      <alignment horizontal="center"/>
    </xf>
    <xf numFmtId="0" fontId="3" fillId="12" borderId="34" xfId="7" applyFont="1" applyFill="1" applyBorder="1" applyAlignment="1">
      <alignment horizontal="left"/>
    </xf>
    <xf numFmtId="0" fontId="3" fillId="14" borderId="35" xfId="7" applyNumberFormat="1" applyFont="1" applyFill="1" applyBorder="1" applyAlignment="1">
      <alignment horizontal="center"/>
    </xf>
    <xf numFmtId="14" fontId="12" fillId="10" borderId="50" xfId="7" applyNumberFormat="1" applyFont="1" applyFill="1" applyBorder="1" applyAlignment="1">
      <alignment vertical="center"/>
    </xf>
    <xf numFmtId="14" fontId="11" fillId="10" borderId="32" xfId="7" applyNumberFormat="1" applyFont="1" applyFill="1" applyBorder="1" applyAlignment="1">
      <alignment vertical="center"/>
    </xf>
    <xf numFmtId="14" fontId="12" fillId="15" borderId="32" xfId="7" applyNumberFormat="1" applyFont="1" applyFill="1" applyBorder="1" applyAlignment="1">
      <alignment vertical="center"/>
    </xf>
    <xf numFmtId="14" fontId="12" fillId="15" borderId="51" xfId="7" applyNumberFormat="1" applyFont="1" applyFill="1" applyBorder="1" applyAlignment="1">
      <alignment vertical="center"/>
    </xf>
    <xf numFmtId="0" fontId="6" fillId="0" borderId="0" xfId="8" applyFill="1" applyBorder="1"/>
    <xf numFmtId="3" fontId="6" fillId="0" borderId="0" xfId="8" applyNumberFormat="1" applyFill="1" applyBorder="1"/>
    <xf numFmtId="0" fontId="5" fillId="0" borderId="0" xfId="8" applyFont="1" applyFill="1"/>
    <xf numFmtId="0" fontId="6" fillId="0" borderId="0" xfId="8" applyFill="1"/>
    <xf numFmtId="0" fontId="23" fillId="0" borderId="0" xfId="8" applyFont="1" applyFill="1" applyBorder="1"/>
    <xf numFmtId="0" fontId="24" fillId="5" borderId="89" xfId="8" applyFont="1" applyFill="1" applyBorder="1" applyProtection="1">
      <protection locked="0"/>
    </xf>
    <xf numFmtId="0" fontId="25" fillId="5" borderId="90" xfId="8" applyFont="1" applyFill="1" applyBorder="1" applyProtection="1">
      <protection locked="0"/>
    </xf>
    <xf numFmtId="0" fontId="25" fillId="5" borderId="102" xfId="8" applyFont="1" applyFill="1" applyBorder="1" applyProtection="1">
      <protection locked="0"/>
    </xf>
    <xf numFmtId="0" fontId="24" fillId="5" borderId="90" xfId="8" applyFont="1" applyFill="1" applyBorder="1" applyProtection="1">
      <protection locked="0"/>
    </xf>
    <xf numFmtId="0" fontId="5" fillId="5" borderId="105" xfId="8" applyFont="1" applyFill="1" applyBorder="1"/>
    <xf numFmtId="0" fontId="5" fillId="5" borderId="106" xfId="8" applyFont="1" applyFill="1" applyBorder="1"/>
    <xf numFmtId="0" fontId="5" fillId="5" borderId="107" xfId="8" applyFont="1" applyFill="1" applyBorder="1"/>
    <xf numFmtId="0" fontId="3" fillId="25" borderId="104" xfId="8" applyFont="1" applyFill="1" applyBorder="1" applyAlignment="1">
      <alignment horizontal="center"/>
    </xf>
    <xf numFmtId="0" fontId="3" fillId="26" borderId="104" xfId="8" applyFont="1" applyFill="1" applyBorder="1" applyAlignment="1">
      <alignment horizontal="center" wrapText="1"/>
    </xf>
    <xf numFmtId="0" fontId="3" fillId="27" borderId="104" xfId="8" applyFont="1" applyFill="1" applyBorder="1" applyAlignment="1">
      <alignment horizontal="center"/>
    </xf>
    <xf numFmtId="0" fontId="3" fillId="0" borderId="9" xfId="8" applyFont="1" applyBorder="1" applyAlignment="1">
      <alignment horizontal="center"/>
    </xf>
    <xf numFmtId="0" fontId="6" fillId="0" borderId="0" xfId="8" applyFont="1" applyAlignment="1">
      <alignment horizontal="center"/>
    </xf>
    <xf numFmtId="0" fontId="6" fillId="19" borderId="0" xfId="8" applyFill="1"/>
    <xf numFmtId="3" fontId="5" fillId="19" borderId="0" xfId="8" applyNumberFormat="1" applyFont="1" applyFill="1" applyBorder="1" applyAlignment="1">
      <alignment horizontal="center"/>
    </xf>
    <xf numFmtId="0" fontId="5" fillId="19" borderId="0" xfId="8" applyFont="1" applyFill="1" applyBorder="1" applyAlignment="1">
      <alignment horizontal="center"/>
    </xf>
    <xf numFmtId="3" fontId="6" fillId="19" borderId="0" xfId="8" applyNumberFormat="1" applyFill="1" applyBorder="1"/>
    <xf numFmtId="0" fontId="5" fillId="19" borderId="0" xfId="8" applyFont="1" applyFill="1"/>
    <xf numFmtId="0" fontId="6" fillId="0" borderId="9" xfId="8" applyNumberFormat="1" applyFont="1" applyFill="1" applyBorder="1" applyAlignment="1" applyProtection="1">
      <alignment horizontal="center"/>
      <protection locked="0"/>
    </xf>
    <xf numFmtId="3" fontId="6" fillId="0" borderId="9" xfId="8" applyNumberFormat="1" applyFont="1" applyFill="1" applyBorder="1" applyProtection="1">
      <protection locked="0"/>
    </xf>
    <xf numFmtId="0" fontId="6" fillId="0" borderId="0" xfId="8" applyFill="1" applyProtection="1">
      <protection locked="0"/>
    </xf>
    <xf numFmtId="0" fontId="6" fillId="0" borderId="14" xfId="8" applyFont="1" applyFill="1" applyBorder="1" applyAlignment="1" applyProtection="1">
      <alignment horizontal="center"/>
      <protection locked="0"/>
    </xf>
    <xf numFmtId="0" fontId="6" fillId="0" borderId="108" xfId="8" applyFont="1" applyFill="1" applyBorder="1" applyAlignment="1" applyProtection="1">
      <alignment horizontal="center"/>
      <protection locked="0"/>
    </xf>
    <xf numFmtId="0" fontId="6" fillId="0" borderId="11" xfId="8" applyFont="1" applyFill="1" applyBorder="1" applyAlignment="1" applyProtection="1">
      <alignment horizontal="center"/>
      <protection locked="0"/>
    </xf>
    <xf numFmtId="0" fontId="6" fillId="0" borderId="9" xfId="8" applyFont="1" applyFill="1" applyBorder="1" applyAlignment="1" applyProtection="1">
      <alignment horizontal="center"/>
      <protection locked="0"/>
    </xf>
    <xf numFmtId="0" fontId="3" fillId="0" borderId="9" xfId="8" applyFont="1" applyFill="1" applyBorder="1" applyAlignment="1" applyProtection="1">
      <alignment horizontal="center"/>
      <protection locked="0"/>
    </xf>
    <xf numFmtId="0" fontId="6" fillId="0" borderId="9" xfId="8" applyBorder="1"/>
    <xf numFmtId="0" fontId="6" fillId="0" borderId="9" xfId="8" applyFill="1" applyBorder="1" applyAlignment="1" applyProtection="1">
      <alignment horizontal="center"/>
      <protection locked="0"/>
    </xf>
    <xf numFmtId="0" fontId="6" fillId="0" borderId="105" xfId="8" applyFont="1" applyFill="1" applyBorder="1" applyAlignment="1" applyProtection="1">
      <alignment horizontal="center"/>
      <protection locked="0"/>
    </xf>
    <xf numFmtId="0" fontId="6" fillId="0" borderId="106" xfId="8" applyFont="1" applyFill="1" applyBorder="1" applyAlignment="1" applyProtection="1">
      <alignment horizontal="center"/>
      <protection locked="0"/>
    </xf>
    <xf numFmtId="0" fontId="6" fillId="0" borderId="107" xfId="8" applyFont="1" applyFill="1" applyBorder="1" applyAlignment="1" applyProtection="1">
      <alignment horizontal="center"/>
      <protection locked="0"/>
    </xf>
    <xf numFmtId="0" fontId="6" fillId="0" borderId="104" xfId="8" applyFont="1" applyFill="1" applyBorder="1" applyAlignment="1" applyProtection="1">
      <alignment horizontal="center"/>
      <protection locked="0"/>
    </xf>
    <xf numFmtId="0" fontId="6" fillId="0" borderId="9" xfId="8" applyBorder="1" applyAlignment="1"/>
    <xf numFmtId="0" fontId="6" fillId="0" borderId="9" xfId="8" applyFont="1" applyFill="1" applyBorder="1" applyAlignment="1" applyProtection="1">
      <alignment horizontal="right"/>
      <protection locked="0"/>
    </xf>
    <xf numFmtId="0" fontId="5" fillId="0" borderId="0" xfId="8" applyFont="1" applyFill="1" applyBorder="1"/>
    <xf numFmtId="0" fontId="6" fillId="0" borderId="0" xfId="8" applyFont="1" applyFill="1" applyBorder="1"/>
    <xf numFmtId="0" fontId="6" fillId="19" borderId="0" xfId="8" applyFill="1" applyBorder="1"/>
    <xf numFmtId="0" fontId="6" fillId="0" borderId="9" xfId="8" applyNumberFormat="1" applyFill="1" applyBorder="1" applyAlignment="1" applyProtection="1">
      <alignment horizontal="center"/>
      <protection locked="0"/>
    </xf>
    <xf numFmtId="3" fontId="6" fillId="0" borderId="9" xfId="8" applyNumberFormat="1" applyBorder="1"/>
    <xf numFmtId="0" fontId="6" fillId="0" borderId="0" xfId="8" applyFont="1" applyFill="1" applyBorder="1" applyAlignment="1" applyProtection="1">
      <alignment horizontal="right"/>
      <protection locked="0"/>
    </xf>
    <xf numFmtId="0" fontId="15" fillId="5" borderId="23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14" fontId="11" fillId="10" borderId="29" xfId="0" applyNumberFormat="1" applyFont="1" applyFill="1" applyBorder="1" applyAlignment="1">
      <alignment horizontal="center" vertical="center"/>
    </xf>
    <xf numFmtId="14" fontId="11" fillId="10" borderId="52" xfId="0" applyNumberFormat="1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67" xfId="0" applyFont="1" applyFill="1" applyBorder="1" applyAlignment="1">
      <alignment horizontal="center" vertical="center" wrapText="1"/>
    </xf>
    <xf numFmtId="0" fontId="11" fillId="10" borderId="68" xfId="0" applyFont="1" applyFill="1" applyBorder="1" applyAlignment="1">
      <alignment horizontal="center" vertical="center" wrapText="1"/>
    </xf>
    <xf numFmtId="14" fontId="12" fillId="10" borderId="45" xfId="0" applyNumberFormat="1" applyFont="1" applyFill="1" applyBorder="1" applyAlignment="1">
      <alignment horizontal="center" vertical="center"/>
    </xf>
    <xf numFmtId="14" fontId="12" fillId="10" borderId="46" xfId="0" applyNumberFormat="1" applyFont="1" applyFill="1" applyBorder="1" applyAlignment="1">
      <alignment horizontal="center" vertical="center"/>
    </xf>
    <xf numFmtId="14" fontId="12" fillId="10" borderId="47" xfId="0" applyNumberFormat="1" applyFont="1" applyFill="1" applyBorder="1" applyAlignment="1">
      <alignment horizontal="center" vertical="center"/>
    </xf>
    <xf numFmtId="0" fontId="12" fillId="11" borderId="94" xfId="0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14" fontId="11" fillId="10" borderId="30" xfId="0" applyNumberFormat="1" applyFont="1" applyFill="1" applyBorder="1" applyAlignment="1">
      <alignment horizontal="center" vertical="center"/>
    </xf>
    <xf numFmtId="14" fontId="11" fillId="10" borderId="67" xfId="0" applyNumberFormat="1" applyFont="1" applyFill="1" applyBorder="1" applyAlignment="1">
      <alignment horizontal="center" vertical="center"/>
    </xf>
    <xf numFmtId="0" fontId="12" fillId="11" borderId="97" xfId="0" applyFont="1" applyFill="1" applyBorder="1" applyAlignment="1">
      <alignment horizontal="center" vertical="center"/>
    </xf>
    <xf numFmtId="0" fontId="12" fillId="11" borderId="98" xfId="0" applyFont="1" applyFill="1" applyBorder="1" applyAlignment="1">
      <alignment horizontal="center" vertical="center"/>
    </xf>
    <xf numFmtId="0" fontId="24" fillId="0" borderId="103" xfId="8" applyFont="1" applyBorder="1" applyAlignment="1">
      <alignment horizontal="center" vertical="center"/>
    </xf>
    <xf numFmtId="3" fontId="24" fillId="5" borderId="91" xfId="8" applyNumberFormat="1" applyFont="1" applyFill="1" applyBorder="1" applyAlignment="1">
      <alignment horizontal="center" vertical="center" wrapText="1"/>
    </xf>
    <xf numFmtId="3" fontId="24" fillId="5" borderId="104" xfId="8" applyNumberFormat="1" applyFont="1" applyFill="1" applyBorder="1" applyAlignment="1">
      <alignment horizontal="center" vertical="center" wrapText="1"/>
    </xf>
    <xf numFmtId="14" fontId="11" fillId="10" borderId="29" xfId="7" applyNumberFormat="1" applyFont="1" applyFill="1" applyBorder="1" applyAlignment="1">
      <alignment horizontal="center" vertical="center"/>
    </xf>
    <xf numFmtId="14" fontId="11" fillId="10" borderId="100" xfId="7" applyNumberFormat="1" applyFont="1" applyFill="1" applyBorder="1" applyAlignment="1">
      <alignment horizontal="center" vertical="center"/>
    </xf>
    <xf numFmtId="14" fontId="11" fillId="10" borderId="30" xfId="7" applyNumberFormat="1" applyFont="1" applyFill="1" applyBorder="1" applyAlignment="1">
      <alignment horizontal="center" vertical="center"/>
    </xf>
    <xf numFmtId="14" fontId="11" fillId="10" borderId="31" xfId="7" applyNumberFormat="1" applyFont="1" applyFill="1" applyBorder="1" applyAlignment="1">
      <alignment horizontal="center" vertical="center"/>
    </xf>
    <xf numFmtId="14" fontId="11" fillId="10" borderId="83" xfId="7" applyNumberFormat="1" applyFont="1" applyFill="1" applyBorder="1" applyAlignment="1">
      <alignment horizontal="center" vertical="center"/>
    </xf>
    <xf numFmtId="14" fontId="11" fillId="10" borderId="101" xfId="7" applyNumberFormat="1" applyFont="1" applyFill="1" applyBorder="1" applyAlignment="1">
      <alignment horizontal="center" vertical="center"/>
    </xf>
    <xf numFmtId="14" fontId="12" fillId="10" borderId="45" xfId="7" applyNumberFormat="1" applyFont="1" applyFill="1" applyBorder="1" applyAlignment="1">
      <alignment horizontal="center" vertical="center"/>
    </xf>
    <xf numFmtId="14" fontId="12" fillId="10" borderId="46" xfId="7" applyNumberFormat="1" applyFont="1" applyFill="1" applyBorder="1" applyAlignment="1">
      <alignment horizontal="center" vertical="center"/>
    </xf>
    <xf numFmtId="14" fontId="12" fillId="10" borderId="47" xfId="7" applyNumberFormat="1" applyFont="1" applyFill="1" applyBorder="1" applyAlignment="1">
      <alignment horizontal="center" vertical="center"/>
    </xf>
    <xf numFmtId="0" fontId="12" fillId="11" borderId="94" xfId="7" applyFont="1" applyFill="1" applyBorder="1" applyAlignment="1">
      <alignment horizontal="center" vertical="center"/>
    </xf>
    <xf numFmtId="0" fontId="12" fillId="11" borderId="97" xfId="7" applyFont="1" applyFill="1" applyBorder="1" applyAlignment="1">
      <alignment horizontal="center" vertical="center"/>
    </xf>
    <xf numFmtId="0" fontId="12" fillId="11" borderId="98" xfId="7" applyFont="1" applyFill="1" applyBorder="1" applyAlignment="1">
      <alignment horizontal="center" vertical="center"/>
    </xf>
    <xf numFmtId="14" fontId="11" fillId="10" borderId="29" xfId="9" applyNumberFormat="1" applyFont="1" applyFill="1" applyBorder="1" applyAlignment="1">
      <alignment horizontal="center" vertical="center"/>
    </xf>
    <xf numFmtId="14" fontId="11" fillId="10" borderId="30" xfId="9" applyNumberFormat="1" applyFont="1" applyFill="1" applyBorder="1" applyAlignment="1">
      <alignment horizontal="center" vertical="center"/>
    </xf>
    <xf numFmtId="14" fontId="11" fillId="10" borderId="31" xfId="9" applyNumberFormat="1" applyFont="1" applyFill="1" applyBorder="1" applyAlignment="1">
      <alignment horizontal="center" vertical="center"/>
    </xf>
    <xf numFmtId="14" fontId="12" fillId="10" borderId="45" xfId="9" applyNumberFormat="1" applyFont="1" applyFill="1" applyBorder="1" applyAlignment="1">
      <alignment horizontal="center" vertical="center"/>
    </xf>
    <xf numFmtId="14" fontId="12" fillId="10" borderId="46" xfId="9" applyNumberFormat="1" applyFont="1" applyFill="1" applyBorder="1" applyAlignment="1">
      <alignment horizontal="center" vertical="center"/>
    </xf>
    <xf numFmtId="14" fontId="12" fillId="10" borderId="47" xfId="9" applyNumberFormat="1" applyFont="1" applyFill="1" applyBorder="1" applyAlignment="1">
      <alignment horizontal="center" vertical="center"/>
    </xf>
    <xf numFmtId="14" fontId="11" fillId="10" borderId="112" xfId="9" applyNumberFormat="1" applyFont="1" applyFill="1" applyBorder="1" applyAlignment="1">
      <alignment horizontal="center" vertical="center"/>
    </xf>
    <xf numFmtId="14" fontId="11" fillId="10" borderId="83" xfId="9" applyNumberFormat="1" applyFont="1" applyFill="1" applyBorder="1" applyAlignment="1">
      <alignment horizontal="center" vertical="center"/>
    </xf>
    <xf numFmtId="14" fontId="11" fillId="10" borderId="113" xfId="9" applyNumberFormat="1" applyFont="1" applyFill="1" applyBorder="1" applyAlignment="1">
      <alignment horizontal="center" vertical="center"/>
    </xf>
    <xf numFmtId="14" fontId="12" fillId="10" borderId="48" xfId="9" applyNumberFormat="1" applyFont="1" applyFill="1" applyBorder="1" applyAlignment="1">
      <alignment vertical="center"/>
    </xf>
    <xf numFmtId="14" fontId="11" fillId="10" borderId="0" xfId="9" applyNumberFormat="1" applyFont="1" applyFill="1" applyBorder="1" applyAlignment="1">
      <alignment vertical="center"/>
    </xf>
    <xf numFmtId="14" fontId="12" fillId="15" borderId="0" xfId="9" applyNumberFormat="1" applyFont="1" applyFill="1" applyBorder="1" applyAlignment="1">
      <alignment vertical="center"/>
    </xf>
    <xf numFmtId="14" fontId="12" fillId="15" borderId="49" xfId="9" applyNumberFormat="1" applyFont="1" applyFill="1" applyBorder="1" applyAlignment="1">
      <alignment vertical="center"/>
    </xf>
    <xf numFmtId="0" fontId="12" fillId="11" borderId="114" xfId="9" applyFont="1" applyFill="1" applyBorder="1" applyAlignment="1">
      <alignment horizontal="center" vertical="center"/>
    </xf>
    <xf numFmtId="0" fontId="12" fillId="11" borderId="115" xfId="9" applyFont="1" applyFill="1" applyBorder="1" applyAlignment="1">
      <alignment horizontal="center" vertical="center"/>
    </xf>
    <xf numFmtId="0" fontId="12" fillId="11" borderId="116" xfId="9" applyFont="1" applyFill="1" applyBorder="1" applyAlignment="1">
      <alignment horizontal="center" vertical="center"/>
    </xf>
    <xf numFmtId="0" fontId="13" fillId="11" borderId="117" xfId="9" applyFont="1" applyFill="1" applyBorder="1" applyAlignment="1">
      <alignment horizontal="center" vertical="center"/>
    </xf>
    <xf numFmtId="0" fontId="3" fillId="12" borderId="33" xfId="9" applyFont="1" applyFill="1" applyBorder="1" applyAlignment="1">
      <alignment horizontal="left" indent="1"/>
    </xf>
    <xf numFmtId="0" fontId="3" fillId="12" borderId="34" xfId="9" applyFont="1" applyFill="1" applyBorder="1" applyAlignment="1">
      <alignment horizontal="center"/>
    </xf>
    <xf numFmtId="0" fontId="3" fillId="12" borderId="34" xfId="9" applyFont="1" applyFill="1" applyBorder="1" applyAlignment="1">
      <alignment horizontal="left"/>
    </xf>
    <xf numFmtId="0" fontId="3" fillId="14" borderId="35" xfId="9" applyNumberFormat="1" applyFont="1" applyFill="1" applyBorder="1" applyAlignment="1">
      <alignment horizontal="center"/>
    </xf>
    <xf numFmtId="14" fontId="12" fillId="10" borderId="50" xfId="9" applyNumberFormat="1" applyFont="1" applyFill="1" applyBorder="1" applyAlignment="1">
      <alignment vertical="center"/>
    </xf>
    <xf numFmtId="14" fontId="11" fillId="10" borderId="32" xfId="9" applyNumberFormat="1" applyFont="1" applyFill="1" applyBorder="1" applyAlignment="1">
      <alignment vertical="center"/>
    </xf>
    <xf numFmtId="14" fontId="12" fillId="15" borderId="32" xfId="9" applyNumberFormat="1" applyFont="1" applyFill="1" applyBorder="1" applyAlignment="1">
      <alignment vertical="center"/>
    </xf>
    <xf numFmtId="14" fontId="12" fillId="15" borderId="51" xfId="9" applyNumberFormat="1" applyFont="1" applyFill="1" applyBorder="1" applyAlignment="1">
      <alignment vertical="center"/>
    </xf>
    <xf numFmtId="3" fontId="24" fillId="5" borderId="118" xfId="8" applyNumberFormat="1" applyFont="1" applyFill="1" applyBorder="1" applyAlignment="1">
      <alignment horizontal="center" vertical="center" wrapText="1"/>
    </xf>
    <xf numFmtId="0" fontId="24" fillId="5" borderId="119" xfId="8" applyFont="1" applyFill="1" applyBorder="1" applyProtection="1">
      <protection locked="0"/>
    </xf>
    <xf numFmtId="0" fontId="25" fillId="5" borderId="120" xfId="8" applyFont="1" applyFill="1" applyBorder="1" applyProtection="1">
      <protection locked="0"/>
    </xf>
    <xf numFmtId="0" fontId="25" fillId="5" borderId="121" xfId="8" applyFont="1" applyFill="1" applyBorder="1" applyProtection="1">
      <protection locked="0"/>
    </xf>
    <xf numFmtId="0" fontId="24" fillId="5" borderId="120" xfId="8" applyFont="1" applyFill="1" applyBorder="1" applyProtection="1">
      <protection locked="0"/>
    </xf>
    <xf numFmtId="3" fontId="24" fillId="5" borderId="122" xfId="8" applyNumberFormat="1" applyFont="1" applyFill="1" applyBorder="1" applyAlignment="1">
      <alignment horizontal="center" vertical="center" wrapText="1"/>
    </xf>
    <xf numFmtId="0" fontId="5" fillId="5" borderId="123" xfId="8" applyFont="1" applyFill="1" applyBorder="1"/>
    <xf numFmtId="0" fontId="5" fillId="5" borderId="124" xfId="8" applyFont="1" applyFill="1" applyBorder="1"/>
    <xf numFmtId="0" fontId="5" fillId="5" borderId="125" xfId="8" applyFont="1" applyFill="1" applyBorder="1"/>
    <xf numFmtId="0" fontId="3" fillId="25" borderId="122" xfId="8" applyFont="1" applyFill="1" applyBorder="1" applyAlignment="1">
      <alignment horizontal="center"/>
    </xf>
    <xf numFmtId="0" fontId="3" fillId="26" borderId="122" xfId="8" applyFont="1" applyFill="1" applyBorder="1" applyAlignment="1">
      <alignment horizontal="center" wrapText="1"/>
    </xf>
    <xf numFmtId="0" fontId="3" fillId="27" borderId="122" xfId="8" applyFont="1" applyFill="1" applyBorder="1" applyAlignment="1">
      <alignment horizontal="center"/>
    </xf>
    <xf numFmtId="0" fontId="3" fillId="0" borderId="126" xfId="8" applyFont="1" applyBorder="1" applyAlignment="1">
      <alignment horizontal="center"/>
    </xf>
    <xf numFmtId="0" fontId="6" fillId="0" borderId="126" xfId="8" applyNumberFormat="1" applyFont="1" applyFill="1" applyBorder="1" applyAlignment="1" applyProtection="1">
      <alignment horizontal="center"/>
      <protection locked="0"/>
    </xf>
    <xf numFmtId="3" fontId="6" fillId="0" borderId="126" xfId="8" applyNumberFormat="1" applyFont="1" applyFill="1" applyBorder="1" applyProtection="1">
      <protection locked="0"/>
    </xf>
    <xf numFmtId="0" fontId="6" fillId="0" borderId="109" xfId="8" applyFont="1" applyFill="1" applyBorder="1" applyAlignment="1" applyProtection="1">
      <alignment horizontal="center"/>
      <protection locked="0"/>
    </xf>
    <xf numFmtId="0" fontId="6" fillId="0" borderId="110" xfId="8" applyFont="1" applyFill="1" applyBorder="1" applyAlignment="1" applyProtection="1">
      <alignment horizontal="center"/>
      <protection locked="0"/>
    </xf>
    <xf numFmtId="0" fontId="6" fillId="0" borderId="111" xfId="8" applyFont="1" applyFill="1" applyBorder="1" applyAlignment="1" applyProtection="1">
      <alignment horizontal="center"/>
      <protection locked="0"/>
    </xf>
    <xf numFmtId="0" fontId="6" fillId="0" borderId="126" xfId="8" applyFont="1" applyFill="1" applyBorder="1" applyAlignment="1" applyProtection="1">
      <alignment horizontal="center"/>
      <protection locked="0"/>
    </xf>
    <xf numFmtId="0" fontId="3" fillId="0" borderId="126" xfId="8" applyFont="1" applyFill="1" applyBorder="1" applyAlignment="1" applyProtection="1">
      <alignment horizontal="center"/>
      <protection locked="0"/>
    </xf>
    <xf numFmtId="0" fontId="6" fillId="0" borderId="126" xfId="8" applyBorder="1"/>
    <xf numFmtId="0" fontId="6" fillId="0" borderId="126" xfId="8" applyFill="1" applyBorder="1" applyAlignment="1" applyProtection="1">
      <alignment horizontal="center"/>
      <protection locked="0"/>
    </xf>
    <xf numFmtId="0" fontId="6" fillId="0" borderId="123" xfId="8" applyFont="1" applyFill="1" applyBorder="1" applyAlignment="1" applyProtection="1">
      <alignment horizontal="center"/>
      <protection locked="0"/>
    </xf>
    <xf numFmtId="0" fontId="6" fillId="0" borderId="124" xfId="8" applyFont="1" applyFill="1" applyBorder="1" applyAlignment="1" applyProtection="1">
      <alignment horizontal="center"/>
      <protection locked="0"/>
    </xf>
    <xf numFmtId="0" fontId="6" fillId="0" borderId="125" xfId="8" applyFont="1" applyFill="1" applyBorder="1" applyAlignment="1" applyProtection="1">
      <alignment horizontal="center"/>
      <protection locked="0"/>
    </xf>
    <xf numFmtId="0" fontId="6" fillId="0" borderId="122" xfId="8" applyFont="1" applyFill="1" applyBorder="1" applyAlignment="1" applyProtection="1">
      <alignment horizontal="center"/>
      <protection locked="0"/>
    </xf>
    <xf numFmtId="0" fontId="6" fillId="0" borderId="126" xfId="8" applyBorder="1" applyAlignment="1"/>
    <xf numFmtId="0" fontId="6" fillId="0" borderId="126" xfId="8" applyNumberFormat="1" applyFill="1" applyBorder="1" applyAlignment="1" applyProtection="1">
      <alignment horizontal="center"/>
      <protection locked="0"/>
    </xf>
    <xf numFmtId="3" fontId="6" fillId="0" borderId="126" xfId="8" applyNumberFormat="1" applyBorder="1"/>
    <xf numFmtId="0" fontId="26" fillId="0" borderId="0" xfId="0" applyFont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0" fillId="0" borderId="0" xfId="0" applyFill="1"/>
    <xf numFmtId="0" fontId="0" fillId="18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4" fillId="17" borderId="0" xfId="0" applyFont="1" applyFill="1" applyBorder="1" applyAlignment="1">
      <alignment horizontal="left"/>
    </xf>
    <xf numFmtId="0" fontId="24" fillId="17" borderId="0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4" fillId="0" borderId="127" xfId="0" applyFont="1" applyFill="1" applyBorder="1" applyAlignment="1">
      <alignment horizontal="center"/>
    </xf>
    <xf numFmtId="0" fontId="24" fillId="0" borderId="128" xfId="0" applyFont="1" applyFill="1" applyBorder="1" applyAlignment="1">
      <alignment horizontal="center"/>
    </xf>
    <xf numFmtId="0" fontId="24" fillId="0" borderId="12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130" xfId="0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27" fillId="28" borderId="132" xfId="0" applyFont="1" applyFill="1" applyBorder="1" applyAlignment="1">
      <alignment horizontal="center"/>
    </xf>
    <xf numFmtId="0" fontId="28" fillId="29" borderId="133" xfId="0" applyFont="1" applyFill="1" applyBorder="1" applyAlignment="1">
      <alignment horizontal="center"/>
    </xf>
    <xf numFmtId="0" fontId="24" fillId="30" borderId="133" xfId="0" applyFont="1" applyFill="1" applyBorder="1" applyAlignment="1">
      <alignment horizontal="center"/>
    </xf>
    <xf numFmtId="0" fontId="29" fillId="31" borderId="133" xfId="0" applyFont="1" applyFill="1" applyBorder="1" applyAlignment="1">
      <alignment horizontal="center"/>
    </xf>
    <xf numFmtId="0" fontId="30" fillId="26" borderId="133" xfId="0" applyFont="1" applyFill="1" applyBorder="1" applyAlignment="1">
      <alignment horizontal="center"/>
    </xf>
    <xf numFmtId="0" fontId="31" fillId="32" borderId="95" xfId="0" applyFont="1" applyFill="1" applyBorder="1" applyAlignment="1">
      <alignment horizontal="center"/>
    </xf>
    <xf numFmtId="0" fontId="32" fillId="33" borderId="96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4" xfId="0" applyBorder="1"/>
    <xf numFmtId="0" fontId="0" fillId="0" borderId="135" xfId="0" applyBorder="1" applyAlignment="1">
      <alignment horizontal="center"/>
    </xf>
    <xf numFmtId="0" fontId="0" fillId="0" borderId="134" xfId="0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left"/>
    </xf>
    <xf numFmtId="0" fontId="0" fillId="0" borderId="138" xfId="0" applyBorder="1" applyAlignment="1">
      <alignment horizontal="left"/>
    </xf>
    <xf numFmtId="0" fontId="0" fillId="0" borderId="139" xfId="0" applyBorder="1"/>
    <xf numFmtId="0" fontId="0" fillId="0" borderId="0" xfId="0" applyFont="1" applyBorder="1"/>
    <xf numFmtId="0" fontId="0" fillId="0" borderId="16" xfId="0" applyBorder="1" applyAlignment="1">
      <alignment horizontal="center"/>
    </xf>
    <xf numFmtId="0" fontId="0" fillId="34" borderId="140" xfId="0" applyFill="1" applyBorder="1" applyAlignment="1">
      <alignment horizontal="center"/>
    </xf>
    <xf numFmtId="0" fontId="0" fillId="34" borderId="141" xfId="0" applyFill="1" applyBorder="1" applyAlignment="1">
      <alignment horizontal="left"/>
    </xf>
    <xf numFmtId="0" fontId="0" fillId="34" borderId="142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33" fillId="0" borderId="0" xfId="0" applyFont="1"/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/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6" xfId="0" applyFont="1" applyBorder="1"/>
    <xf numFmtId="0" fontId="0" fillId="0" borderId="138" xfId="0" applyBorder="1" applyAlignment="1">
      <alignment horizontal="center"/>
    </xf>
    <xf numFmtId="0" fontId="0" fillId="0" borderId="140" xfId="0" applyBorder="1"/>
    <xf numFmtId="0" fontId="0" fillId="0" borderId="141" xfId="0" applyBorder="1" applyAlignment="1">
      <alignment horizontal="left"/>
    </xf>
    <xf numFmtId="0" fontId="0" fillId="0" borderId="142" xfId="0" applyBorder="1" applyAlignment="1">
      <alignment horizontal="center"/>
    </xf>
    <xf numFmtId="0" fontId="34" fillId="0" borderId="136" xfId="0" applyFont="1" applyBorder="1" applyAlignment="1">
      <alignment horizontal="center"/>
    </xf>
    <xf numFmtId="0" fontId="34" fillId="0" borderId="137" xfId="0" applyFont="1" applyBorder="1" applyAlignment="1">
      <alignment horizontal="left"/>
    </xf>
    <xf numFmtId="0" fontId="34" fillId="0" borderId="138" xfId="0" applyFont="1" applyBorder="1" applyAlignment="1">
      <alignment horizontal="left"/>
    </xf>
    <xf numFmtId="0" fontId="34" fillId="34" borderId="140" xfId="0" applyFont="1" applyFill="1" applyBorder="1" applyAlignment="1">
      <alignment horizontal="center"/>
    </xf>
    <xf numFmtId="0" fontId="34" fillId="34" borderId="141" xfId="0" applyFont="1" applyFill="1" applyBorder="1" applyAlignment="1">
      <alignment horizontal="left"/>
    </xf>
    <xf numFmtId="0" fontId="34" fillId="34" borderId="142" xfId="0" applyFont="1" applyFill="1" applyBorder="1" applyAlignment="1">
      <alignment horizontal="left"/>
    </xf>
    <xf numFmtId="0" fontId="33" fillId="0" borderId="0" xfId="0" applyFont="1" applyBorder="1" applyAlignment="1"/>
    <xf numFmtId="0" fontId="0" fillId="0" borderId="30" xfId="0" applyBorder="1"/>
    <xf numFmtId="0" fontId="0" fillId="0" borderId="3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3" xfId="0" applyBorder="1" applyAlignment="1">
      <alignment horizontal="center"/>
    </xf>
    <xf numFmtId="0" fontId="24" fillId="4" borderId="0" xfId="0" applyFont="1" applyFill="1" applyAlignment="1">
      <alignment horizontal="left"/>
    </xf>
    <xf numFmtId="0" fontId="3" fillId="4" borderId="136" xfId="0" applyFont="1" applyFill="1" applyBorder="1" applyAlignment="1">
      <alignment horizontal="center"/>
    </xf>
    <xf numFmtId="0" fontId="3" fillId="4" borderId="137" xfId="0" applyFont="1" applyFill="1" applyBorder="1" applyAlignment="1">
      <alignment horizontal="center"/>
    </xf>
    <xf numFmtId="0" fontId="3" fillId="4" borderId="137" xfId="0" applyFont="1" applyFill="1" applyBorder="1"/>
    <xf numFmtId="0" fontId="3" fillId="4" borderId="138" xfId="0" applyFont="1" applyFill="1" applyBorder="1" applyAlignment="1">
      <alignment horizontal="center"/>
    </xf>
    <xf numFmtId="0" fontId="0" fillId="0" borderId="136" xfId="0" applyBorder="1" applyAlignment="1">
      <alignment horizontal="left"/>
    </xf>
    <xf numFmtId="0" fontId="3" fillId="17" borderId="6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0" fillId="17" borderId="143" xfId="0" applyFont="1" applyFill="1" applyBorder="1" applyAlignment="1">
      <alignment horizontal="center"/>
    </xf>
    <xf numFmtId="0" fontId="0" fillId="34" borderId="14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4" xfId="0" applyBorder="1"/>
    <xf numFmtId="0" fontId="0" fillId="0" borderId="144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17" borderId="136" xfId="5" applyNumberFormat="1" applyFont="1" applyFill="1" applyBorder="1" applyAlignment="1" applyProtection="1">
      <alignment horizontal="center"/>
    </xf>
    <xf numFmtId="0" fontId="0" fillId="17" borderId="137" xfId="0" applyFont="1" applyFill="1" applyBorder="1" applyAlignment="1">
      <alignment horizontal="center"/>
    </xf>
    <xf numFmtId="0" fontId="0" fillId="17" borderId="137" xfId="0" applyFont="1" applyFill="1" applyBorder="1"/>
    <xf numFmtId="0" fontId="0" fillId="17" borderId="138" xfId="0" applyFont="1" applyFill="1" applyBorder="1" applyAlignment="1">
      <alignment horizontal="center"/>
    </xf>
    <xf numFmtId="0" fontId="0" fillId="17" borderId="145" xfId="0" applyFill="1" applyBorder="1"/>
    <xf numFmtId="0" fontId="34" fillId="0" borderId="136" xfId="0" applyFont="1" applyBorder="1" applyAlignment="1">
      <alignment horizontal="left"/>
    </xf>
    <xf numFmtId="0" fontId="3" fillId="17" borderId="60" xfId="5" applyNumberFormat="1" applyFont="1" applyFill="1" applyBorder="1" applyAlignment="1" applyProtection="1">
      <alignment horizontal="center"/>
    </xf>
    <xf numFmtId="0" fontId="0" fillId="17" borderId="146" xfId="0" applyFill="1" applyBorder="1"/>
    <xf numFmtId="0" fontId="34" fillId="34" borderId="140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3" fillId="17" borderId="140" xfId="5" applyNumberFormat="1" applyFont="1" applyFill="1" applyBorder="1" applyAlignment="1" applyProtection="1">
      <alignment horizontal="center"/>
    </xf>
    <xf numFmtId="0" fontId="0" fillId="17" borderId="141" xfId="0" applyFont="1" applyFill="1" applyBorder="1" applyAlignment="1">
      <alignment horizontal="center"/>
    </xf>
    <xf numFmtId="0" fontId="0" fillId="17" borderId="141" xfId="0" applyFont="1" applyFill="1" applyBorder="1" applyAlignment="1">
      <alignment horizontal="left"/>
    </xf>
    <xf numFmtId="0" fontId="0" fillId="17" borderId="142" xfId="0" applyFont="1" applyFill="1" applyBorder="1" applyAlignment="1">
      <alignment horizontal="center"/>
    </xf>
    <xf numFmtId="0" fontId="0" fillId="17" borderId="147" xfId="0" applyFill="1" applyBorder="1"/>
    <xf numFmtId="0" fontId="0" fillId="0" borderId="30" xfId="0" applyBorder="1"/>
    <xf numFmtId="0" fontId="0" fillId="0" borderId="31" xfId="0" applyBorder="1"/>
    <xf numFmtId="14" fontId="11" fillId="10" borderId="112" xfId="0" applyNumberFormat="1" applyFont="1" applyFill="1" applyBorder="1" applyAlignment="1">
      <alignment horizontal="center" vertical="center"/>
    </xf>
    <xf numFmtId="0" fontId="0" fillId="0" borderId="67" xfId="0" applyBorder="1"/>
    <xf numFmtId="0" fontId="0" fillId="0" borderId="113" xfId="0" applyBorder="1"/>
    <xf numFmtId="14" fontId="12" fillId="10" borderId="48" xfId="0" applyNumberFormat="1" applyFont="1" applyFill="1" applyBorder="1" applyAlignment="1">
      <alignment vertical="center"/>
    </xf>
    <xf numFmtId="14" fontId="11" fillId="10" borderId="0" xfId="0" applyNumberFormat="1" applyFont="1" applyFill="1" applyBorder="1" applyAlignment="1">
      <alignment vertical="center"/>
    </xf>
    <xf numFmtId="0" fontId="12" fillId="11" borderId="115" xfId="0" applyFont="1" applyFill="1" applyBorder="1" applyAlignment="1">
      <alignment horizontal="center" vertical="center"/>
    </xf>
    <xf numFmtId="0" fontId="12" fillId="11" borderId="116" xfId="0" applyFont="1" applyFill="1" applyBorder="1" applyAlignment="1">
      <alignment horizontal="center" vertical="center"/>
    </xf>
    <xf numFmtId="0" fontId="13" fillId="11" borderId="148" xfId="0" applyFont="1" applyFill="1" applyBorder="1" applyAlignment="1">
      <alignment horizontal="center" vertical="center"/>
    </xf>
    <xf numFmtId="0" fontId="13" fillId="11" borderId="117" xfId="0" applyFont="1" applyFill="1" applyBorder="1" applyAlignment="1">
      <alignment horizontal="center" vertical="center"/>
    </xf>
    <xf numFmtId="14" fontId="12" fillId="10" borderId="50" xfId="0" applyNumberFormat="1" applyFont="1" applyFill="1" applyBorder="1" applyAlignment="1">
      <alignment vertical="center"/>
    </xf>
    <xf numFmtId="14" fontId="11" fillId="10" borderId="32" xfId="0" applyNumberFormat="1" applyFont="1" applyFill="1" applyBorder="1" applyAlignment="1">
      <alignment vertical="center"/>
    </xf>
    <xf numFmtId="0" fontId="3" fillId="17" borderId="56" xfId="0" applyFont="1" applyFill="1" applyBorder="1" applyAlignment="1">
      <alignment horizontal="center"/>
    </xf>
    <xf numFmtId="0" fontId="3" fillId="17" borderId="149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center"/>
    </xf>
    <xf numFmtId="0" fontId="3" fillId="17" borderId="150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0" borderId="15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52" xfId="0" applyFill="1" applyBorder="1" applyAlignment="1">
      <alignment horizontal="center"/>
    </xf>
    <xf numFmtId="0" fontId="0" fillId="0" borderId="152" xfId="0" applyNumberFormat="1" applyFill="1" applyBorder="1"/>
    <xf numFmtId="0" fontId="0" fillId="0" borderId="0" xfId="0" applyFill="1" applyBorder="1"/>
    <xf numFmtId="0" fontId="0" fillId="0" borderId="153" xfId="0" applyFill="1" applyBorder="1"/>
    <xf numFmtId="0" fontId="0" fillId="0" borderId="154" xfId="0" applyFill="1" applyBorder="1"/>
    <xf numFmtId="0" fontId="0" fillId="0" borderId="154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0" borderId="155" xfId="0" applyFont="1" applyFill="1" applyBorder="1" applyAlignment="1">
      <alignment horizontal="center"/>
    </xf>
    <xf numFmtId="0" fontId="0" fillId="0" borderId="134" xfId="0" applyFont="1" applyFill="1" applyBorder="1"/>
    <xf numFmtId="0" fontId="0" fillId="0" borderId="134" xfId="0" applyFont="1" applyFill="1" applyBorder="1" applyAlignment="1">
      <alignment horizontal="center"/>
    </xf>
    <xf numFmtId="0" fontId="0" fillId="0" borderId="156" xfId="0" applyFill="1" applyBorder="1" applyAlignment="1">
      <alignment horizontal="center"/>
    </xf>
    <xf numFmtId="0" fontId="0" fillId="0" borderId="156" xfId="0" applyNumberFormat="1" applyFill="1" applyBorder="1"/>
    <xf numFmtId="0" fontId="0" fillId="0" borderId="37" xfId="0" applyFill="1" applyBorder="1"/>
    <xf numFmtId="0" fontId="0" fillId="0" borderId="157" xfId="0" applyFill="1" applyBorder="1"/>
    <xf numFmtId="0" fontId="0" fillId="0" borderId="157" xfId="0" applyFill="1" applyBorder="1" applyAlignment="1">
      <alignment horizontal="center"/>
    </xf>
    <xf numFmtId="0" fontId="3" fillId="17" borderId="140" xfId="0" applyFont="1" applyFill="1" applyBorder="1" applyAlignment="1">
      <alignment horizontal="center"/>
    </xf>
    <xf numFmtId="0" fontId="28" fillId="29" borderId="158" xfId="0" applyFont="1" applyFill="1" applyBorder="1" applyAlignment="1">
      <alignment horizontal="center"/>
    </xf>
    <xf numFmtId="0" fontId="24" fillId="30" borderId="158" xfId="0" applyFont="1" applyFill="1" applyBorder="1" applyAlignment="1">
      <alignment horizontal="center"/>
    </xf>
    <xf numFmtId="0" fontId="29" fillId="31" borderId="158" xfId="0" applyFont="1" applyFill="1" applyBorder="1" applyAlignment="1">
      <alignment horizontal="center"/>
    </xf>
    <xf numFmtId="0" fontId="30" fillId="26" borderId="158" xfId="0" applyFont="1" applyFill="1" applyBorder="1" applyAlignment="1">
      <alignment horizontal="center"/>
    </xf>
    <xf numFmtId="0" fontId="31" fillId="32" borderId="148" xfId="0" applyFont="1" applyFill="1" applyBorder="1" applyAlignment="1">
      <alignment horizontal="center"/>
    </xf>
    <xf numFmtId="0" fontId="32" fillId="33" borderId="117" xfId="0" applyFont="1" applyFill="1" applyBorder="1" applyAlignment="1">
      <alignment horizontal="center"/>
    </xf>
    <xf numFmtId="0" fontId="0" fillId="0" borderId="15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0" borderId="134" xfId="0" applyFill="1" applyBorder="1" applyAlignment="1">
      <alignment horizontal="center"/>
    </xf>
    <xf numFmtId="0" fontId="0" fillId="0" borderId="134" xfId="0" applyFill="1" applyBorder="1"/>
    <xf numFmtId="0" fontId="0" fillId="0" borderId="49" xfId="0" applyBorder="1" applyAlignment="1">
      <alignment horizontal="center"/>
    </xf>
    <xf numFmtId="0" fontId="12" fillId="0" borderId="0" xfId="0" applyFont="1" applyBorder="1"/>
    <xf numFmtId="0" fontId="12" fillId="0" borderId="49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16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35" fillId="0" borderId="16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16" fillId="0" borderId="0" xfId="0" applyFont="1" applyBorder="1"/>
    <xf numFmtId="0" fontId="16" fillId="0" borderId="16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5" fillId="0" borderId="168" xfId="0" applyFont="1" applyBorder="1" applyAlignment="1">
      <alignment horizontal="center"/>
    </xf>
    <xf numFmtId="0" fontId="12" fillId="0" borderId="16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6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59" xfId="0" applyFont="1" applyBorder="1"/>
    <xf numFmtId="0" fontId="12" fillId="0" borderId="165" xfId="0" applyFont="1" applyBorder="1" applyAlignment="1">
      <alignment horizontal="center"/>
    </xf>
    <xf numFmtId="0" fontId="12" fillId="0" borderId="159" xfId="0" applyFont="1" applyBorder="1" applyAlignment="1">
      <alignment horizontal="center"/>
    </xf>
    <xf numFmtId="0" fontId="12" fillId="0" borderId="166" xfId="0" applyFont="1" applyBorder="1" applyAlignment="1">
      <alignment horizontal="center"/>
    </xf>
    <xf numFmtId="0" fontId="12" fillId="0" borderId="16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16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10">
    <cellStyle name="Grayed" xfId="1"/>
    <cellStyle name="Green" xfId="2"/>
    <cellStyle name="Normal" xfId="0" builtinId="0"/>
    <cellStyle name="Normal 2" xfId="4"/>
    <cellStyle name="Normal 2 2" xfId="8"/>
    <cellStyle name="Normal 3" xfId="6"/>
    <cellStyle name="Normal 4" xfId="7"/>
    <cellStyle name="Normal 5" xfId="9"/>
    <cellStyle name="Red" xfId="3"/>
    <cellStyle name="Yel_invis" xfId="5"/>
  </cellStyles>
  <dxfs count="561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B20" sqref="B20:D27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239">
        <v>41818</v>
      </c>
      <c r="C1" s="241" t="s">
        <v>82</v>
      </c>
      <c r="D1" s="241"/>
      <c r="E1" s="241"/>
      <c r="F1" s="242"/>
      <c r="G1" s="105"/>
      <c r="I1" s="245" t="s">
        <v>20</v>
      </c>
      <c r="J1" s="246"/>
      <c r="K1" s="246"/>
      <c r="L1" s="246"/>
      <c r="M1" s="247"/>
      <c r="S1" s="34"/>
      <c r="T1" s="34"/>
      <c r="U1" s="34"/>
      <c r="V1" s="34"/>
      <c r="W1" s="34"/>
      <c r="X1" s="34"/>
    </row>
    <row r="2" spans="1:26" ht="12.75" customHeight="1" x14ac:dyDescent="0.2">
      <c r="B2" s="240"/>
      <c r="C2" s="243"/>
      <c r="D2" s="243"/>
      <c r="E2" s="243"/>
      <c r="F2" s="244"/>
      <c r="G2" s="105"/>
      <c r="I2" s="44" t="s">
        <v>21</v>
      </c>
      <c r="J2" s="45"/>
      <c r="K2" s="45" t="s">
        <v>71</v>
      </c>
      <c r="L2" s="45"/>
      <c r="M2" s="46"/>
      <c r="S2" s="34"/>
      <c r="T2" s="34"/>
      <c r="U2" s="34"/>
      <c r="V2" s="34"/>
      <c r="W2" s="34"/>
      <c r="X2" s="34"/>
    </row>
    <row r="3" spans="1:26" ht="13.5" thickBot="1" x14ac:dyDescent="0.25">
      <c r="B3" s="248" t="s">
        <v>69</v>
      </c>
      <c r="C3" s="249"/>
      <c r="D3" s="249"/>
      <c r="E3" s="158" t="s">
        <v>5</v>
      </c>
      <c r="F3" s="159" t="s">
        <v>18</v>
      </c>
      <c r="G3" s="106"/>
      <c r="I3" s="44" t="s">
        <v>60</v>
      </c>
      <c r="J3" s="45"/>
      <c r="K3" s="45"/>
      <c r="L3" s="45"/>
      <c r="M3" s="46"/>
      <c r="S3" s="34"/>
      <c r="T3" s="34"/>
      <c r="U3" s="34"/>
      <c r="V3" s="34"/>
      <c r="W3" s="34"/>
      <c r="X3" s="34"/>
    </row>
    <row r="4" spans="1:26" ht="13.5" thickBot="1" x14ac:dyDescent="0.25">
      <c r="B4" s="250" t="s">
        <v>13</v>
      </c>
      <c r="C4" s="251"/>
      <c r="D4" s="251"/>
      <c r="E4" s="39" t="s">
        <v>51</v>
      </c>
      <c r="F4" s="30">
        <v>100</v>
      </c>
      <c r="I4" s="47" t="s">
        <v>70</v>
      </c>
      <c r="J4" s="48"/>
      <c r="K4" s="48"/>
      <c r="L4" s="48"/>
      <c r="M4" s="49"/>
      <c r="S4" s="34"/>
      <c r="T4" s="34"/>
      <c r="U4" s="34"/>
      <c r="V4" s="34"/>
      <c r="W4" s="34"/>
      <c r="X4" s="34"/>
    </row>
    <row r="5" spans="1:26" ht="13.5" customHeight="1" x14ac:dyDescent="0.2">
      <c r="B5" s="3"/>
      <c r="S5" s="236" t="s">
        <v>19</v>
      </c>
      <c r="T5" s="237"/>
      <c r="U5" s="237"/>
      <c r="V5" s="237"/>
      <c r="W5" s="237"/>
      <c r="X5" s="238"/>
    </row>
    <row r="6" spans="1:26" ht="13.5" customHeight="1" thickBot="1" x14ac:dyDescent="0.25">
      <c r="S6" s="35"/>
      <c r="T6" s="35"/>
      <c r="U6" s="35"/>
      <c r="V6" s="36"/>
      <c r="W6" s="36"/>
      <c r="X6" s="34"/>
    </row>
    <row r="7" spans="1:26" s="3" customFormat="1" ht="13.5" customHeight="1" thickBot="1" x14ac:dyDescent="0.25">
      <c r="A7" s="230">
        <v>1</v>
      </c>
      <c r="B7" s="230" t="s">
        <v>0</v>
      </c>
      <c r="C7" s="232" t="s">
        <v>11</v>
      </c>
      <c r="D7" s="233" t="s">
        <v>12</v>
      </c>
      <c r="E7" s="234" t="s">
        <v>14</v>
      </c>
      <c r="F7" s="235" t="s">
        <v>15</v>
      </c>
      <c r="G7" s="235"/>
      <c r="H7" s="235"/>
      <c r="I7" s="235"/>
      <c r="J7" s="226" t="s">
        <v>16</v>
      </c>
      <c r="K7" s="226"/>
      <c r="L7" s="226"/>
      <c r="M7" s="226"/>
      <c r="N7" s="227" t="s">
        <v>17</v>
      </c>
      <c r="O7" s="227"/>
      <c r="P7" s="227"/>
      <c r="Q7" s="227"/>
      <c r="R7" s="40"/>
      <c r="S7" s="228" t="s">
        <v>2</v>
      </c>
      <c r="T7" s="220" t="s">
        <v>6</v>
      </c>
      <c r="U7" s="220" t="s">
        <v>8</v>
      </c>
      <c r="V7" s="220" t="s">
        <v>9</v>
      </c>
      <c r="W7" s="222" t="s">
        <v>10</v>
      </c>
      <c r="X7" s="224" t="s">
        <v>1</v>
      </c>
      <c r="Y7" s="8"/>
      <c r="Z7" s="4"/>
    </row>
    <row r="8" spans="1:26" s="3" customFormat="1" ht="13.5" customHeight="1" thickBot="1" x14ac:dyDescent="0.25">
      <c r="A8" s="231"/>
      <c r="B8" s="231"/>
      <c r="C8" s="232"/>
      <c r="D8" s="233"/>
      <c r="E8" s="234"/>
      <c r="F8" s="28" t="s">
        <v>7</v>
      </c>
      <c r="G8" s="29" t="s">
        <v>3</v>
      </c>
      <c r="H8" s="20" t="s">
        <v>4</v>
      </c>
      <c r="I8" s="27" t="s">
        <v>1</v>
      </c>
      <c r="J8" s="28" t="s">
        <v>7</v>
      </c>
      <c r="K8" s="29" t="s">
        <v>3</v>
      </c>
      <c r="L8" s="20" t="s">
        <v>4</v>
      </c>
      <c r="M8" s="27" t="s">
        <v>1</v>
      </c>
      <c r="N8" s="28" t="s">
        <v>7</v>
      </c>
      <c r="O8" s="29" t="s">
        <v>3</v>
      </c>
      <c r="P8" s="20" t="s">
        <v>4</v>
      </c>
      <c r="Q8" s="27" t="s">
        <v>1</v>
      </c>
      <c r="R8" s="40"/>
      <c r="S8" s="229"/>
      <c r="T8" s="221"/>
      <c r="U8" s="221"/>
      <c r="V8" s="221"/>
      <c r="W8" s="223"/>
      <c r="X8" s="225"/>
      <c r="Y8" s="9"/>
      <c r="Z8" s="4"/>
    </row>
    <row r="9" spans="1:26" x14ac:dyDescent="0.2">
      <c r="A9" s="11">
        <v>1</v>
      </c>
      <c r="B9" s="11" t="s">
        <v>63</v>
      </c>
      <c r="C9" s="5" t="s">
        <v>64</v>
      </c>
      <c r="D9" s="1" t="s">
        <v>26</v>
      </c>
      <c r="E9" s="17">
        <v>1.5</v>
      </c>
      <c r="F9" s="12">
        <v>16</v>
      </c>
      <c r="G9" s="13">
        <v>19</v>
      </c>
      <c r="H9" s="21">
        <v>33.5</v>
      </c>
      <c r="I9" s="24">
        <v>1</v>
      </c>
      <c r="J9" s="12">
        <v>15</v>
      </c>
      <c r="K9" s="13">
        <v>17</v>
      </c>
      <c r="L9" s="21">
        <v>30.5</v>
      </c>
      <c r="M9" s="24">
        <v>1</v>
      </c>
      <c r="N9" s="12">
        <v>18</v>
      </c>
      <c r="O9" s="13">
        <v>20</v>
      </c>
      <c r="P9" s="21">
        <v>36.5</v>
      </c>
      <c r="Q9" s="24">
        <v>1</v>
      </c>
      <c r="R9" s="41"/>
      <c r="S9" s="42">
        <v>5</v>
      </c>
      <c r="T9" s="31" t="s">
        <v>23</v>
      </c>
      <c r="U9" s="31" t="s">
        <v>23</v>
      </c>
      <c r="V9" s="31" t="s">
        <v>23</v>
      </c>
      <c r="W9" s="32" t="s">
        <v>23</v>
      </c>
      <c r="X9" s="24">
        <v>1</v>
      </c>
      <c r="Y9" s="10"/>
      <c r="Z9" s="7"/>
    </row>
    <row r="10" spans="1:26" x14ac:dyDescent="0.2">
      <c r="A10" s="37">
        <v>2</v>
      </c>
      <c r="B10" s="37">
        <v>21511303716</v>
      </c>
      <c r="C10" s="6" t="s">
        <v>52</v>
      </c>
      <c r="D10" s="2" t="s">
        <v>26</v>
      </c>
      <c r="E10" s="18">
        <v>3</v>
      </c>
      <c r="F10" s="14">
        <v>14</v>
      </c>
      <c r="G10" s="15">
        <v>19</v>
      </c>
      <c r="H10" s="22">
        <v>30</v>
      </c>
      <c r="I10" s="25">
        <v>2</v>
      </c>
      <c r="J10" s="14">
        <v>14</v>
      </c>
      <c r="K10" s="15">
        <v>18</v>
      </c>
      <c r="L10" s="22">
        <v>29</v>
      </c>
      <c r="M10" s="25">
        <v>2</v>
      </c>
      <c r="N10" s="14">
        <v>17</v>
      </c>
      <c r="O10" s="15">
        <v>20</v>
      </c>
      <c r="P10" s="22">
        <v>34</v>
      </c>
      <c r="Q10" s="25">
        <v>2</v>
      </c>
      <c r="R10" s="41"/>
      <c r="S10" s="42">
        <v>4</v>
      </c>
      <c r="T10" s="31" t="s">
        <v>23</v>
      </c>
      <c r="U10" s="31" t="s">
        <v>23</v>
      </c>
      <c r="V10" s="31" t="s">
        <v>23</v>
      </c>
      <c r="W10" s="32" t="s">
        <v>23</v>
      </c>
      <c r="X10" s="25">
        <v>2</v>
      </c>
      <c r="Y10" s="10"/>
      <c r="Z10" s="7"/>
    </row>
    <row r="11" spans="1:26" x14ac:dyDescent="0.2">
      <c r="A11" s="37">
        <v>3</v>
      </c>
      <c r="B11" s="37">
        <v>21511202453</v>
      </c>
      <c r="C11" s="6" t="s">
        <v>68</v>
      </c>
      <c r="D11" s="2" t="s">
        <v>67</v>
      </c>
      <c r="E11" s="18">
        <v>4</v>
      </c>
      <c r="F11" s="14">
        <v>13</v>
      </c>
      <c r="G11" s="15">
        <v>15</v>
      </c>
      <c r="H11" s="22">
        <v>24</v>
      </c>
      <c r="I11" s="25">
        <v>3</v>
      </c>
      <c r="J11" s="14">
        <v>13</v>
      </c>
      <c r="K11" s="15">
        <v>15</v>
      </c>
      <c r="L11" s="22">
        <v>24</v>
      </c>
      <c r="M11" s="25">
        <v>4</v>
      </c>
      <c r="N11" s="14">
        <v>18</v>
      </c>
      <c r="O11" s="15">
        <v>20</v>
      </c>
      <c r="P11" s="22">
        <v>34</v>
      </c>
      <c r="Q11" s="25">
        <v>2</v>
      </c>
      <c r="R11" s="41"/>
      <c r="S11" s="42">
        <v>3</v>
      </c>
      <c r="T11" s="31" t="s">
        <v>23</v>
      </c>
      <c r="U11" s="31" t="s">
        <v>23</v>
      </c>
      <c r="V11" s="31" t="s">
        <v>23</v>
      </c>
      <c r="W11" s="32" t="s">
        <v>23</v>
      </c>
      <c r="X11" s="25">
        <v>3</v>
      </c>
      <c r="Y11" s="10"/>
      <c r="Z11" s="7"/>
    </row>
    <row r="12" spans="1:26" x14ac:dyDescent="0.2">
      <c r="A12" s="37">
        <v>4</v>
      </c>
      <c r="B12" s="37" t="s">
        <v>29</v>
      </c>
      <c r="C12" s="6" t="s">
        <v>30</v>
      </c>
      <c r="D12" s="2" t="s">
        <v>28</v>
      </c>
      <c r="E12" s="18">
        <v>3.5</v>
      </c>
      <c r="F12" s="14">
        <v>13</v>
      </c>
      <c r="G12" s="15">
        <v>14</v>
      </c>
      <c r="H12" s="22">
        <v>23.5</v>
      </c>
      <c r="I12" s="25">
        <v>4</v>
      </c>
      <c r="J12" s="14">
        <v>14</v>
      </c>
      <c r="K12" s="15">
        <v>16</v>
      </c>
      <c r="L12" s="22">
        <v>26.5</v>
      </c>
      <c r="M12" s="25">
        <v>3</v>
      </c>
      <c r="N12" s="14">
        <v>12</v>
      </c>
      <c r="O12" s="15">
        <v>14</v>
      </c>
      <c r="P12" s="22">
        <v>22.5</v>
      </c>
      <c r="Q12" s="25">
        <v>4</v>
      </c>
      <c r="R12" s="41"/>
      <c r="S12" s="42">
        <v>2</v>
      </c>
      <c r="T12" s="31" t="s">
        <v>23</v>
      </c>
      <c r="U12" s="31" t="s">
        <v>23</v>
      </c>
      <c r="V12" s="31" t="s">
        <v>23</v>
      </c>
      <c r="W12" s="32" t="s">
        <v>23</v>
      </c>
      <c r="X12" s="25">
        <v>4</v>
      </c>
      <c r="Y12" s="10"/>
      <c r="Z12" s="7"/>
    </row>
    <row r="13" spans="1:26" x14ac:dyDescent="0.2">
      <c r="A13" s="37">
        <v>5</v>
      </c>
      <c r="B13" s="37" t="s">
        <v>61</v>
      </c>
      <c r="C13" s="6" t="s">
        <v>62</v>
      </c>
      <c r="D13" s="2" t="s">
        <v>24</v>
      </c>
      <c r="E13" s="18">
        <v>6</v>
      </c>
      <c r="F13" s="14">
        <v>12</v>
      </c>
      <c r="G13" s="15">
        <v>10</v>
      </c>
      <c r="H13" s="22">
        <v>16</v>
      </c>
      <c r="I13" s="25">
        <v>5</v>
      </c>
      <c r="J13" s="14">
        <v>11</v>
      </c>
      <c r="K13" s="15">
        <v>10</v>
      </c>
      <c r="L13" s="22">
        <v>15</v>
      </c>
      <c r="M13" s="25">
        <v>5</v>
      </c>
      <c r="N13" s="14">
        <v>12</v>
      </c>
      <c r="O13" s="15">
        <v>10</v>
      </c>
      <c r="P13" s="22">
        <v>16</v>
      </c>
      <c r="Q13" s="25">
        <v>5</v>
      </c>
      <c r="R13" s="41"/>
      <c r="S13" s="42">
        <v>1</v>
      </c>
      <c r="T13" s="31" t="s">
        <v>23</v>
      </c>
      <c r="U13" s="31" t="s">
        <v>23</v>
      </c>
      <c r="V13" s="31" t="s">
        <v>23</v>
      </c>
      <c r="W13" s="32" t="s">
        <v>23</v>
      </c>
      <c r="X13" s="25">
        <v>5</v>
      </c>
      <c r="Y13" s="10"/>
      <c r="Z13" s="7"/>
    </row>
    <row r="14" spans="1:26" x14ac:dyDescent="0.2">
      <c r="A14" s="37">
        <v>6</v>
      </c>
      <c r="B14" s="37" t="s">
        <v>65</v>
      </c>
      <c r="C14" s="6" t="s">
        <v>66</v>
      </c>
      <c r="D14" s="2" t="s">
        <v>67</v>
      </c>
      <c r="E14" s="18">
        <v>4</v>
      </c>
      <c r="F14" s="14">
        <v>8</v>
      </c>
      <c r="G14" s="15">
        <v>4</v>
      </c>
      <c r="H14" s="22">
        <v>8</v>
      </c>
      <c r="I14" s="25">
        <v>6</v>
      </c>
      <c r="J14" s="14">
        <v>7</v>
      </c>
      <c r="K14" s="15">
        <v>5</v>
      </c>
      <c r="L14" s="22">
        <v>8</v>
      </c>
      <c r="M14" s="25">
        <v>6</v>
      </c>
      <c r="N14" s="14">
        <v>7</v>
      </c>
      <c r="O14" s="15">
        <v>7</v>
      </c>
      <c r="P14" s="22">
        <v>10</v>
      </c>
      <c r="Q14" s="25">
        <v>6</v>
      </c>
      <c r="R14" s="41"/>
      <c r="S14" s="42">
        <v>0</v>
      </c>
      <c r="T14" s="31" t="s">
        <v>23</v>
      </c>
      <c r="U14" s="31" t="s">
        <v>23</v>
      </c>
      <c r="V14" s="31" t="s">
        <v>23</v>
      </c>
      <c r="W14" s="32" t="s">
        <v>23</v>
      </c>
      <c r="X14" s="25">
        <v>6</v>
      </c>
      <c r="Y14" s="10"/>
      <c r="Z14" s="7"/>
    </row>
    <row r="15" spans="1:26" ht="13.5" thickBot="1" x14ac:dyDescent="0.25">
      <c r="A15" s="72"/>
      <c r="B15" s="38"/>
      <c r="C15" s="50"/>
      <c r="D15" s="51"/>
      <c r="E15" s="19"/>
      <c r="F15" s="16"/>
      <c r="G15" s="52"/>
      <c r="H15" s="23"/>
      <c r="I15" s="26"/>
      <c r="J15" s="16"/>
      <c r="K15" s="52"/>
      <c r="L15" s="23"/>
      <c r="M15" s="26"/>
      <c r="N15" s="16"/>
      <c r="O15" s="52"/>
      <c r="P15" s="23"/>
      <c r="Q15" s="26"/>
      <c r="R15" s="41"/>
      <c r="S15" s="43"/>
      <c r="T15" s="53"/>
      <c r="U15" s="53"/>
      <c r="V15" s="53"/>
      <c r="W15" s="33"/>
      <c r="X15" s="26"/>
    </row>
    <row r="16" spans="1:26" x14ac:dyDescent="0.2">
      <c r="A16" s="72"/>
      <c r="B16" s="72"/>
      <c r="C16" s="99"/>
      <c r="D16" s="99"/>
      <c r="E16" s="100"/>
      <c r="F16" s="101"/>
      <c r="G16" s="102"/>
      <c r="H16" s="103"/>
      <c r="I16" s="104"/>
      <c r="J16" s="101"/>
      <c r="K16" s="102"/>
      <c r="L16" s="103"/>
      <c r="M16" s="104"/>
      <c r="N16" s="101"/>
      <c r="O16" s="102"/>
      <c r="P16" s="103"/>
      <c r="Q16" s="104"/>
      <c r="R16" s="103"/>
      <c r="S16" s="56"/>
      <c r="T16" s="56"/>
      <c r="U16" s="56"/>
      <c r="V16" s="56"/>
      <c r="W16" s="72"/>
      <c r="X16" s="104"/>
    </row>
    <row r="17" spans="2:24" ht="13.5" thickBot="1" x14ac:dyDescent="0.25"/>
    <row r="18" spans="2:24" ht="13.5" thickBot="1" x14ac:dyDescent="0.25">
      <c r="B18" s="230" t="s">
        <v>0</v>
      </c>
      <c r="C18" s="232" t="s">
        <v>11</v>
      </c>
      <c r="D18" s="233" t="s">
        <v>12</v>
      </c>
      <c r="E18" s="234" t="s">
        <v>14</v>
      </c>
      <c r="F18" s="235" t="s">
        <v>15</v>
      </c>
      <c r="G18" s="235"/>
      <c r="H18" s="235"/>
      <c r="I18" s="235"/>
      <c r="J18" s="226" t="s">
        <v>16</v>
      </c>
      <c r="K18" s="226"/>
      <c r="L18" s="226"/>
      <c r="M18" s="226"/>
      <c r="N18" s="227" t="s">
        <v>17</v>
      </c>
      <c r="O18" s="227"/>
      <c r="P18" s="227"/>
      <c r="Q18" s="227"/>
      <c r="R18" s="40"/>
      <c r="S18" s="228" t="s">
        <v>2</v>
      </c>
      <c r="T18" s="220" t="s">
        <v>6</v>
      </c>
      <c r="U18" s="220" t="s">
        <v>8</v>
      </c>
      <c r="V18" s="220" t="s">
        <v>9</v>
      </c>
      <c r="W18" s="222" t="s">
        <v>10</v>
      </c>
      <c r="X18" s="224" t="s">
        <v>1</v>
      </c>
    </row>
    <row r="19" spans="2:24" ht="13.5" thickBot="1" x14ac:dyDescent="0.25">
      <c r="B19" s="231"/>
      <c r="C19" s="232"/>
      <c r="D19" s="233"/>
      <c r="E19" s="234"/>
      <c r="F19" s="28" t="s">
        <v>7</v>
      </c>
      <c r="G19" s="29" t="s">
        <v>3</v>
      </c>
      <c r="H19" s="20" t="s">
        <v>4</v>
      </c>
      <c r="I19" s="27" t="s">
        <v>1</v>
      </c>
      <c r="J19" s="28" t="s">
        <v>7</v>
      </c>
      <c r="K19" s="29" t="s">
        <v>3</v>
      </c>
      <c r="L19" s="20" t="s">
        <v>4</v>
      </c>
      <c r="M19" s="27" t="s">
        <v>1</v>
      </c>
      <c r="N19" s="28" t="s">
        <v>7</v>
      </c>
      <c r="O19" s="29" t="s">
        <v>3</v>
      </c>
      <c r="P19" s="20" t="s">
        <v>4</v>
      </c>
      <c r="Q19" s="27" t="s">
        <v>1</v>
      </c>
      <c r="R19" s="40"/>
      <c r="S19" s="229"/>
      <c r="T19" s="221"/>
      <c r="U19" s="221"/>
      <c r="V19" s="221"/>
      <c r="W19" s="223"/>
      <c r="X19" s="225"/>
    </row>
    <row r="20" spans="2:24" x14ac:dyDescent="0.2">
      <c r="B20" s="11">
        <v>11511303279</v>
      </c>
      <c r="C20" s="5" t="s">
        <v>53</v>
      </c>
      <c r="D20" s="1" t="s">
        <v>26</v>
      </c>
      <c r="E20" s="17">
        <v>5.5</v>
      </c>
      <c r="F20" s="12">
        <v>28</v>
      </c>
      <c r="G20" s="13">
        <v>31</v>
      </c>
      <c r="H20" s="21">
        <v>53.5</v>
      </c>
      <c r="I20" s="24">
        <v>1</v>
      </c>
      <c r="J20" s="12">
        <v>28</v>
      </c>
      <c r="K20" s="13">
        <v>32</v>
      </c>
      <c r="L20" s="21">
        <v>54.5</v>
      </c>
      <c r="M20" s="24">
        <v>1</v>
      </c>
      <c r="N20" s="12">
        <v>25</v>
      </c>
      <c r="O20" s="13">
        <v>28</v>
      </c>
      <c r="P20" s="21">
        <v>47.5</v>
      </c>
      <c r="Q20" s="24">
        <v>1</v>
      </c>
      <c r="R20" s="41"/>
      <c r="S20" s="42">
        <v>7</v>
      </c>
      <c r="T20" s="31" t="s">
        <v>23</v>
      </c>
      <c r="U20" s="31" t="s">
        <v>23</v>
      </c>
      <c r="V20" s="31" t="s">
        <v>23</v>
      </c>
      <c r="W20" s="107" t="s">
        <v>23</v>
      </c>
      <c r="X20" s="24">
        <v>1</v>
      </c>
    </row>
    <row r="21" spans="2:24" x14ac:dyDescent="0.2">
      <c r="B21" s="37">
        <v>11511303486</v>
      </c>
      <c r="C21" s="6" t="s">
        <v>27</v>
      </c>
      <c r="D21" s="2" t="s">
        <v>28</v>
      </c>
      <c r="E21" s="18">
        <v>5</v>
      </c>
      <c r="F21" s="14">
        <v>23</v>
      </c>
      <c r="G21" s="15">
        <v>25</v>
      </c>
      <c r="H21" s="22">
        <v>43</v>
      </c>
      <c r="I21" s="25">
        <v>2</v>
      </c>
      <c r="J21" s="14">
        <v>22</v>
      </c>
      <c r="K21" s="15">
        <v>26</v>
      </c>
      <c r="L21" s="22">
        <v>43</v>
      </c>
      <c r="M21" s="25">
        <v>2</v>
      </c>
      <c r="N21" s="14">
        <v>22</v>
      </c>
      <c r="O21" s="15">
        <v>25</v>
      </c>
      <c r="P21" s="22">
        <v>42</v>
      </c>
      <c r="Q21" s="25">
        <v>3</v>
      </c>
      <c r="R21" s="41"/>
      <c r="S21" s="42">
        <v>6</v>
      </c>
      <c r="T21" s="31" t="s">
        <v>23</v>
      </c>
      <c r="U21" s="31" t="s">
        <v>23</v>
      </c>
      <c r="V21" s="31" t="s">
        <v>23</v>
      </c>
      <c r="W21" s="107" t="s">
        <v>23</v>
      </c>
      <c r="X21" s="25">
        <v>2</v>
      </c>
    </row>
    <row r="22" spans="2:24" x14ac:dyDescent="0.2">
      <c r="B22" s="37">
        <v>11511303588</v>
      </c>
      <c r="C22" s="6" t="s">
        <v>80</v>
      </c>
      <c r="D22" s="2" t="s">
        <v>24</v>
      </c>
      <c r="E22" s="18">
        <v>2.5</v>
      </c>
      <c r="F22" s="14">
        <v>20</v>
      </c>
      <c r="G22" s="15">
        <v>25</v>
      </c>
      <c r="H22" s="22">
        <v>42.5</v>
      </c>
      <c r="I22" s="25">
        <v>3</v>
      </c>
      <c r="J22" s="14">
        <v>18</v>
      </c>
      <c r="K22" s="15">
        <v>25</v>
      </c>
      <c r="L22" s="22">
        <v>40.5</v>
      </c>
      <c r="M22" s="25">
        <v>3</v>
      </c>
      <c r="N22" s="14">
        <v>20</v>
      </c>
      <c r="O22" s="15">
        <v>28</v>
      </c>
      <c r="P22" s="22">
        <v>45.5</v>
      </c>
      <c r="Q22" s="25">
        <v>2</v>
      </c>
      <c r="R22" s="41"/>
      <c r="S22" s="42">
        <v>5</v>
      </c>
      <c r="T22" s="31" t="s">
        <v>23</v>
      </c>
      <c r="U22" s="31" t="s">
        <v>23</v>
      </c>
      <c r="V22" s="31" t="s">
        <v>23</v>
      </c>
      <c r="W22" s="107" t="s">
        <v>23</v>
      </c>
      <c r="X22" s="25">
        <v>3</v>
      </c>
    </row>
    <row r="23" spans="2:24" x14ac:dyDescent="0.2">
      <c r="B23" s="37">
        <v>11511303960</v>
      </c>
      <c r="C23" s="6" t="s">
        <v>25</v>
      </c>
      <c r="D23" s="2" t="s">
        <v>26</v>
      </c>
      <c r="E23" s="18">
        <v>7</v>
      </c>
      <c r="F23" s="14">
        <v>20</v>
      </c>
      <c r="G23" s="15">
        <v>24</v>
      </c>
      <c r="H23" s="22">
        <v>37</v>
      </c>
      <c r="I23" s="25">
        <v>4</v>
      </c>
      <c r="J23" s="14">
        <v>19</v>
      </c>
      <c r="K23" s="15">
        <v>23</v>
      </c>
      <c r="L23" s="22">
        <v>35</v>
      </c>
      <c r="M23" s="25">
        <v>4</v>
      </c>
      <c r="N23" s="14">
        <v>20</v>
      </c>
      <c r="O23" s="15">
        <v>27</v>
      </c>
      <c r="P23" s="22">
        <v>40</v>
      </c>
      <c r="Q23" s="25">
        <v>4</v>
      </c>
      <c r="R23" s="41"/>
      <c r="S23" s="42">
        <v>4</v>
      </c>
      <c r="T23" s="31" t="s">
        <v>23</v>
      </c>
      <c r="U23" s="31" t="s">
        <v>23</v>
      </c>
      <c r="V23" s="31" t="s">
        <v>23</v>
      </c>
      <c r="W23" s="107" t="s">
        <v>23</v>
      </c>
      <c r="X23" s="25">
        <v>4</v>
      </c>
    </row>
    <row r="24" spans="2:24" x14ac:dyDescent="0.2">
      <c r="B24" s="37" t="s">
        <v>72</v>
      </c>
      <c r="C24" s="6" t="s">
        <v>73</v>
      </c>
      <c r="D24" s="2" t="s">
        <v>24</v>
      </c>
      <c r="E24" s="18">
        <v>5.5</v>
      </c>
      <c r="F24" s="14">
        <v>18</v>
      </c>
      <c r="G24" s="15">
        <v>16</v>
      </c>
      <c r="H24" s="22">
        <v>28.5</v>
      </c>
      <c r="I24" s="25">
        <v>5</v>
      </c>
      <c r="J24" s="14">
        <v>17</v>
      </c>
      <c r="K24" s="15">
        <v>18</v>
      </c>
      <c r="L24" s="22">
        <v>29.5</v>
      </c>
      <c r="M24" s="25">
        <v>5</v>
      </c>
      <c r="N24" s="14">
        <v>17</v>
      </c>
      <c r="O24" s="15">
        <v>25</v>
      </c>
      <c r="P24" s="22">
        <v>36.5</v>
      </c>
      <c r="Q24" s="25">
        <v>5</v>
      </c>
      <c r="R24" s="41"/>
      <c r="S24" s="42">
        <v>3</v>
      </c>
      <c r="T24" s="31" t="s">
        <v>23</v>
      </c>
      <c r="U24" s="31" t="s">
        <v>23</v>
      </c>
      <c r="V24" s="31" t="s">
        <v>23</v>
      </c>
      <c r="W24" s="107" t="s">
        <v>23</v>
      </c>
      <c r="X24" s="25">
        <v>5</v>
      </c>
    </row>
    <row r="25" spans="2:24" x14ac:dyDescent="0.2">
      <c r="B25" s="37">
        <v>11511303913</v>
      </c>
      <c r="C25" s="6" t="s">
        <v>78</v>
      </c>
      <c r="D25" s="2" t="s">
        <v>79</v>
      </c>
      <c r="E25" s="18">
        <v>3</v>
      </c>
      <c r="F25" s="14">
        <v>12</v>
      </c>
      <c r="G25" s="15">
        <v>16</v>
      </c>
      <c r="H25" s="22">
        <v>25</v>
      </c>
      <c r="I25" s="25">
        <v>6</v>
      </c>
      <c r="J25" s="14">
        <v>14</v>
      </c>
      <c r="K25" s="15">
        <v>17</v>
      </c>
      <c r="L25" s="22">
        <v>28</v>
      </c>
      <c r="M25" s="25">
        <v>6</v>
      </c>
      <c r="N25" s="14">
        <v>12</v>
      </c>
      <c r="O25" s="15">
        <v>17</v>
      </c>
      <c r="P25" s="22">
        <v>26</v>
      </c>
      <c r="Q25" s="25">
        <v>6</v>
      </c>
      <c r="R25" s="41"/>
      <c r="S25" s="42">
        <v>2</v>
      </c>
      <c r="T25" s="31" t="s">
        <v>23</v>
      </c>
      <c r="U25" s="31" t="s">
        <v>23</v>
      </c>
      <c r="V25" s="31" t="s">
        <v>23</v>
      </c>
      <c r="W25" s="107" t="s">
        <v>23</v>
      </c>
      <c r="X25" s="25">
        <v>6</v>
      </c>
    </row>
    <row r="26" spans="2:24" x14ac:dyDescent="0.2">
      <c r="B26" s="37" t="s">
        <v>76</v>
      </c>
      <c r="C26" s="6" t="s">
        <v>77</v>
      </c>
      <c r="D26" s="2" t="s">
        <v>24</v>
      </c>
      <c r="E26" s="18">
        <v>4.5</v>
      </c>
      <c r="F26" s="14">
        <v>11</v>
      </c>
      <c r="G26" s="15">
        <v>13</v>
      </c>
      <c r="H26" s="22">
        <v>19.5</v>
      </c>
      <c r="I26" s="25">
        <v>7</v>
      </c>
      <c r="J26" s="14">
        <v>12</v>
      </c>
      <c r="K26" s="15">
        <v>15</v>
      </c>
      <c r="L26" s="22">
        <v>22.5</v>
      </c>
      <c r="M26" s="25">
        <v>7</v>
      </c>
      <c r="N26" s="14">
        <v>6</v>
      </c>
      <c r="O26" s="15">
        <v>10</v>
      </c>
      <c r="P26" s="22">
        <v>11.5</v>
      </c>
      <c r="Q26" s="25">
        <v>8</v>
      </c>
      <c r="R26" s="41"/>
      <c r="S26" s="42">
        <v>1</v>
      </c>
      <c r="T26" s="31" t="s">
        <v>23</v>
      </c>
      <c r="U26" s="31" t="s">
        <v>23</v>
      </c>
      <c r="V26" s="31" t="s">
        <v>23</v>
      </c>
      <c r="W26" s="107" t="s">
        <v>23</v>
      </c>
      <c r="X26" s="25">
        <v>7</v>
      </c>
    </row>
    <row r="27" spans="2:24" x14ac:dyDescent="0.2">
      <c r="B27" s="37" t="s">
        <v>74</v>
      </c>
      <c r="C27" s="6" t="s">
        <v>75</v>
      </c>
      <c r="D27" s="2" t="s">
        <v>24</v>
      </c>
      <c r="E27" s="18">
        <v>2.5</v>
      </c>
      <c r="F27" s="14">
        <v>8</v>
      </c>
      <c r="G27" s="15">
        <v>7</v>
      </c>
      <c r="H27" s="22">
        <v>12.5</v>
      </c>
      <c r="I27" s="25">
        <v>8</v>
      </c>
      <c r="J27" s="14">
        <v>10</v>
      </c>
      <c r="K27" s="15">
        <v>13</v>
      </c>
      <c r="L27" s="22">
        <v>20.5</v>
      </c>
      <c r="M27" s="25">
        <v>8</v>
      </c>
      <c r="N27" s="14">
        <v>10</v>
      </c>
      <c r="O27" s="15">
        <v>14</v>
      </c>
      <c r="P27" s="22">
        <v>21.5</v>
      </c>
      <c r="Q27" s="25">
        <v>7</v>
      </c>
      <c r="R27" s="41"/>
      <c r="S27" s="42">
        <v>0</v>
      </c>
      <c r="T27" s="31" t="s">
        <v>23</v>
      </c>
      <c r="U27" s="31" t="s">
        <v>23</v>
      </c>
      <c r="V27" s="31" t="s">
        <v>23</v>
      </c>
      <c r="W27" s="107" t="s">
        <v>23</v>
      </c>
      <c r="X27" s="25">
        <v>8</v>
      </c>
    </row>
    <row r="28" spans="2:24" ht="13.5" thickBot="1" x14ac:dyDescent="0.25">
      <c r="B28" s="38"/>
      <c r="C28" s="50"/>
      <c r="D28" s="51"/>
      <c r="E28" s="19"/>
      <c r="F28" s="16"/>
      <c r="G28" s="52"/>
      <c r="H28" s="23" t="s">
        <v>23</v>
      </c>
      <c r="I28" s="26" t="s">
        <v>23</v>
      </c>
      <c r="J28" s="16"/>
      <c r="K28" s="52"/>
      <c r="L28" s="23" t="s">
        <v>23</v>
      </c>
      <c r="M28" s="26" t="s">
        <v>23</v>
      </c>
      <c r="N28" s="16"/>
      <c r="O28" s="52"/>
      <c r="P28" s="23" t="s">
        <v>23</v>
      </c>
      <c r="Q28" s="26" t="s">
        <v>23</v>
      </c>
      <c r="R28" s="109"/>
      <c r="S28" s="43" t="s">
        <v>23</v>
      </c>
      <c r="T28" s="53" t="s">
        <v>23</v>
      </c>
      <c r="U28" s="53" t="s">
        <v>23</v>
      </c>
      <c r="V28" s="53" t="s">
        <v>23</v>
      </c>
      <c r="W28" s="108" t="s">
        <v>23</v>
      </c>
      <c r="X28" s="26" t="s">
        <v>23</v>
      </c>
    </row>
  </sheetData>
  <sortState ref="B25:X32">
    <sortCondition ref="X25:X32"/>
  </sortState>
  <mergeCells count="33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B18:B19"/>
    <mergeCell ref="C18:C19"/>
    <mergeCell ref="D18:D19"/>
    <mergeCell ref="E18:E19"/>
    <mergeCell ref="F18:I18"/>
    <mergeCell ref="V18:V19"/>
    <mergeCell ref="W18:W19"/>
    <mergeCell ref="X18:X19"/>
    <mergeCell ref="J18:M18"/>
    <mergeCell ref="N18:Q18"/>
    <mergeCell ref="S18:S19"/>
    <mergeCell ref="T18:T19"/>
    <mergeCell ref="U18:U1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K1" workbookViewId="0">
      <selection activeCell="P5" sqref="P5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20.42578125" customWidth="1"/>
    <col min="5" max="6" width="7.140625" customWidth="1"/>
    <col min="8" max="8" width="6.28515625" customWidth="1"/>
    <col min="9" max="9" width="0" hidden="1" customWidth="1"/>
    <col min="10" max="10" width="25" bestFit="1" customWidth="1"/>
    <col min="11" max="11" width="14.7109375" bestFit="1" customWidth="1"/>
    <col min="12" max="12" width="5.85546875" customWidth="1"/>
    <col min="13" max="13" width="7.28515625" customWidth="1"/>
    <col min="14" max="14" width="8.28515625" customWidth="1"/>
    <col min="15" max="15" width="0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6.140625" customWidth="1"/>
    <col min="21" max="21" width="13.140625" customWidth="1"/>
    <col min="22" max="22" width="25" bestFit="1" customWidth="1"/>
    <col min="23" max="23" width="17.42578125" bestFit="1" customWidth="1"/>
  </cols>
  <sheetData>
    <row r="1" spans="1:23" ht="12.75" customHeight="1" x14ac:dyDescent="0.2">
      <c r="A1" s="239">
        <v>41818</v>
      </c>
      <c r="B1" s="252"/>
      <c r="C1" s="241" t="s">
        <v>82</v>
      </c>
      <c r="D1" s="241"/>
      <c r="E1" s="241"/>
      <c r="F1" s="242"/>
      <c r="V1" s="55"/>
      <c r="W1" s="54"/>
    </row>
    <row r="2" spans="1:23" ht="12.75" customHeight="1" x14ac:dyDescent="0.2">
      <c r="A2" s="240"/>
      <c r="B2" s="253"/>
      <c r="C2" s="243"/>
      <c r="D2" s="243"/>
      <c r="E2" s="243"/>
      <c r="F2" s="244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2"/>
      <c r="U2" s="82"/>
      <c r="V2" s="79"/>
      <c r="W2" s="81"/>
    </row>
    <row r="3" spans="1:23" ht="16.5" thickBot="1" x14ac:dyDescent="0.3">
      <c r="A3" s="248" t="s">
        <v>69</v>
      </c>
      <c r="B3" s="254"/>
      <c r="C3" s="254"/>
      <c r="D3" s="255"/>
      <c r="E3" s="158" t="s">
        <v>5</v>
      </c>
      <c r="F3" s="159" t="s">
        <v>31</v>
      </c>
      <c r="H3" s="83" t="s">
        <v>35</v>
      </c>
      <c r="I3" s="83"/>
      <c r="J3" s="83"/>
      <c r="K3" s="83"/>
      <c r="L3" s="83"/>
      <c r="N3" s="83" t="s">
        <v>36</v>
      </c>
      <c r="O3" s="83"/>
      <c r="P3" s="83"/>
      <c r="Q3" s="83"/>
      <c r="R3" s="83"/>
      <c r="T3" s="85" t="s">
        <v>37</v>
      </c>
      <c r="U3" s="86"/>
      <c r="V3" s="86"/>
      <c r="W3" s="87"/>
    </row>
    <row r="4" spans="1:23" ht="13.5" thickBot="1" x14ac:dyDescent="0.25">
      <c r="A4" s="58"/>
      <c r="B4" s="59"/>
      <c r="C4" s="156" t="s">
        <v>13</v>
      </c>
      <c r="D4" s="60"/>
      <c r="E4" s="39" t="s">
        <v>51</v>
      </c>
      <c r="F4" s="30">
        <v>100</v>
      </c>
      <c r="J4" s="55"/>
      <c r="K4" s="54"/>
      <c r="P4" s="55"/>
      <c r="Q4" s="54"/>
      <c r="T4" s="88" t="s">
        <v>40</v>
      </c>
      <c r="U4" s="89" t="s">
        <v>0</v>
      </c>
      <c r="V4" s="90" t="s">
        <v>11</v>
      </c>
      <c r="W4" s="91" t="s">
        <v>12</v>
      </c>
    </row>
    <row r="5" spans="1:23" ht="13.5" thickBot="1" x14ac:dyDescent="0.25">
      <c r="B5" s="61"/>
      <c r="C5" s="62" t="s">
        <v>32</v>
      </c>
      <c r="D5" s="54"/>
      <c r="H5" s="92" t="s">
        <v>38</v>
      </c>
      <c r="I5" s="92"/>
      <c r="J5" s="55"/>
      <c r="K5" s="54"/>
      <c r="L5" s="114"/>
      <c r="N5" s="93" t="s">
        <v>39</v>
      </c>
      <c r="O5" s="92"/>
      <c r="P5" s="55"/>
      <c r="Q5" s="54"/>
      <c r="R5" s="114"/>
      <c r="T5" s="144">
        <v>1</v>
      </c>
      <c r="U5" s="140">
        <v>11511303486</v>
      </c>
      <c r="V5" s="140" t="s">
        <v>27</v>
      </c>
      <c r="W5" s="145" t="s">
        <v>28</v>
      </c>
    </row>
    <row r="6" spans="1:23" ht="13.5" thickBot="1" x14ac:dyDescent="0.25">
      <c r="A6" s="63" t="s">
        <v>33</v>
      </c>
      <c r="B6" s="64" t="s">
        <v>0</v>
      </c>
      <c r="C6" s="65" t="s">
        <v>11</v>
      </c>
      <c r="D6" s="66" t="s">
        <v>12</v>
      </c>
      <c r="E6" s="67" t="s">
        <v>34</v>
      </c>
      <c r="H6" s="96">
        <v>1</v>
      </c>
      <c r="I6" s="97">
        <v>11511303279</v>
      </c>
      <c r="J6" s="138" t="s">
        <v>53</v>
      </c>
      <c r="K6" s="139" t="s">
        <v>26</v>
      </c>
      <c r="L6" s="98">
        <v>1</v>
      </c>
      <c r="N6" s="96" t="s">
        <v>41</v>
      </c>
      <c r="O6" s="97">
        <v>11511303279</v>
      </c>
      <c r="P6" s="138" t="s">
        <v>53</v>
      </c>
      <c r="Q6" s="139" t="s">
        <v>26</v>
      </c>
      <c r="R6" s="98">
        <v>2</v>
      </c>
      <c r="T6" s="144">
        <v>2</v>
      </c>
      <c r="U6" s="140">
        <v>11511303279</v>
      </c>
      <c r="V6" s="140" t="s">
        <v>53</v>
      </c>
      <c r="W6" s="146" t="s">
        <v>26</v>
      </c>
    </row>
    <row r="7" spans="1:23" x14ac:dyDescent="0.2">
      <c r="A7" s="68">
        <v>1</v>
      </c>
      <c r="B7" s="69">
        <v>11511303279</v>
      </c>
      <c r="C7" s="70" t="s">
        <v>53</v>
      </c>
      <c r="D7" s="70" t="s">
        <v>26</v>
      </c>
      <c r="E7" s="155">
        <v>8</v>
      </c>
      <c r="H7" s="115">
        <v>4</v>
      </c>
      <c r="I7" s="95">
        <v>11511303960</v>
      </c>
      <c r="J7" s="140" t="s">
        <v>25</v>
      </c>
      <c r="K7" s="141" t="s">
        <v>26</v>
      </c>
      <c r="L7" s="98">
        <v>3</v>
      </c>
      <c r="N7" s="115" t="s">
        <v>42</v>
      </c>
      <c r="O7" s="95">
        <v>11511303486</v>
      </c>
      <c r="P7" s="140" t="s">
        <v>27</v>
      </c>
      <c r="Q7" s="141" t="s">
        <v>28</v>
      </c>
      <c r="R7" s="98">
        <v>1</v>
      </c>
      <c r="T7" s="144">
        <v>3</v>
      </c>
      <c r="U7" s="140" t="s">
        <v>72</v>
      </c>
      <c r="V7" s="140" t="s">
        <v>73</v>
      </c>
      <c r="W7" s="146" t="s">
        <v>24</v>
      </c>
    </row>
    <row r="8" spans="1:23" x14ac:dyDescent="0.2">
      <c r="A8" s="68">
        <v>2</v>
      </c>
      <c r="B8" s="69">
        <v>11511303588</v>
      </c>
      <c r="C8" s="70" t="s">
        <v>80</v>
      </c>
      <c r="D8" s="70" t="s">
        <v>24</v>
      </c>
      <c r="E8" s="155">
        <v>18</v>
      </c>
      <c r="H8" s="115">
        <v>5</v>
      </c>
      <c r="I8" s="95" t="s">
        <v>83</v>
      </c>
      <c r="J8" s="140" t="s">
        <v>84</v>
      </c>
      <c r="K8" s="141" t="s">
        <v>26</v>
      </c>
      <c r="L8" s="98">
        <v>4</v>
      </c>
      <c r="N8" s="115" t="s">
        <v>43</v>
      </c>
      <c r="O8" s="95" t="s">
        <v>72</v>
      </c>
      <c r="P8" s="140" t="s">
        <v>73</v>
      </c>
      <c r="Q8" s="141" t="s">
        <v>24</v>
      </c>
      <c r="R8" s="98">
        <v>3</v>
      </c>
      <c r="T8" s="144">
        <v>4</v>
      </c>
      <c r="U8" s="140">
        <v>11511303588</v>
      </c>
      <c r="V8" s="140" t="s">
        <v>80</v>
      </c>
      <c r="W8" s="146" t="s">
        <v>24</v>
      </c>
    </row>
    <row r="9" spans="1:23" x14ac:dyDescent="0.2">
      <c r="A9" s="68">
        <v>3</v>
      </c>
      <c r="B9" s="69">
        <v>11511303486</v>
      </c>
      <c r="C9" s="70" t="s">
        <v>27</v>
      </c>
      <c r="D9" s="70" t="s">
        <v>28</v>
      </c>
      <c r="E9" s="155">
        <v>19</v>
      </c>
      <c r="H9" s="115">
        <v>8</v>
      </c>
      <c r="I9" s="95" t="s">
        <v>74</v>
      </c>
      <c r="J9" s="140" t="s">
        <v>75</v>
      </c>
      <c r="K9" s="141" t="s">
        <v>24</v>
      </c>
      <c r="L9" s="98">
        <v>5</v>
      </c>
      <c r="N9" s="116" t="s">
        <v>44</v>
      </c>
      <c r="O9" s="117">
        <v>11511303588</v>
      </c>
      <c r="P9" s="142" t="s">
        <v>80</v>
      </c>
      <c r="Q9" s="143" t="s">
        <v>24</v>
      </c>
      <c r="R9" s="118">
        <v>4</v>
      </c>
      <c r="T9" s="147">
        <v>5</v>
      </c>
      <c r="U9" s="140">
        <v>11511303960</v>
      </c>
      <c r="V9" s="140" t="s">
        <v>25</v>
      </c>
      <c r="W9" s="145" t="s">
        <v>26</v>
      </c>
    </row>
    <row r="10" spans="1:23" x14ac:dyDescent="0.2">
      <c r="A10" s="68">
        <v>4</v>
      </c>
      <c r="B10" s="69">
        <v>11511303960</v>
      </c>
      <c r="C10" s="70" t="s">
        <v>25</v>
      </c>
      <c r="D10" s="70" t="s">
        <v>26</v>
      </c>
      <c r="E10" s="155">
        <v>29</v>
      </c>
      <c r="H10" s="116">
        <v>9</v>
      </c>
      <c r="I10" s="117" t="s">
        <v>72</v>
      </c>
      <c r="J10" s="142" t="s">
        <v>73</v>
      </c>
      <c r="K10" s="143" t="s">
        <v>24</v>
      </c>
      <c r="L10" s="118">
        <v>2</v>
      </c>
      <c r="O10" s="55"/>
      <c r="P10" s="55"/>
      <c r="Q10" s="54"/>
      <c r="T10" s="147">
        <v>6</v>
      </c>
      <c r="U10" s="140">
        <v>11511303913</v>
      </c>
      <c r="V10" s="140" t="s">
        <v>78</v>
      </c>
      <c r="W10" s="145" t="s">
        <v>79</v>
      </c>
    </row>
    <row r="11" spans="1:23" x14ac:dyDescent="0.2">
      <c r="A11" s="68">
        <v>5</v>
      </c>
      <c r="B11" s="69" t="s">
        <v>83</v>
      </c>
      <c r="C11" s="70" t="s">
        <v>84</v>
      </c>
      <c r="D11" s="70" t="s">
        <v>26</v>
      </c>
      <c r="E11" s="155">
        <v>35</v>
      </c>
      <c r="N11" s="92" t="s">
        <v>46</v>
      </c>
      <c r="O11" s="92"/>
      <c r="P11" s="55"/>
      <c r="Q11" s="54"/>
      <c r="R11" s="114"/>
      <c r="T11" s="147">
        <v>7</v>
      </c>
      <c r="U11" s="140" t="s">
        <v>83</v>
      </c>
      <c r="V11" s="140" t="s">
        <v>84</v>
      </c>
      <c r="W11" s="145" t="s">
        <v>26</v>
      </c>
    </row>
    <row r="12" spans="1:23" x14ac:dyDescent="0.2">
      <c r="A12" s="68">
        <v>6</v>
      </c>
      <c r="B12" s="69">
        <v>11511303913</v>
      </c>
      <c r="C12" s="70" t="s">
        <v>78</v>
      </c>
      <c r="D12" s="71" t="s">
        <v>79</v>
      </c>
      <c r="E12" s="155">
        <v>49</v>
      </c>
      <c r="H12" s="92" t="s">
        <v>45</v>
      </c>
      <c r="I12" s="92"/>
      <c r="J12" s="55"/>
      <c r="K12" s="54"/>
      <c r="L12" s="114"/>
      <c r="N12" s="96" t="s">
        <v>47</v>
      </c>
      <c r="O12" s="97">
        <v>11511303960</v>
      </c>
      <c r="P12" s="138" t="s">
        <v>25</v>
      </c>
      <c r="Q12" s="139" t="s">
        <v>26</v>
      </c>
      <c r="R12" s="98">
        <v>1</v>
      </c>
      <c r="T12" s="160">
        <v>8</v>
      </c>
      <c r="U12" s="140" t="s">
        <v>76</v>
      </c>
      <c r="V12" s="140" t="s">
        <v>77</v>
      </c>
      <c r="W12" s="145" t="s">
        <v>24</v>
      </c>
    </row>
    <row r="13" spans="1:23" x14ac:dyDescent="0.2">
      <c r="A13" s="68">
        <v>7</v>
      </c>
      <c r="B13" s="69" t="s">
        <v>76</v>
      </c>
      <c r="C13" s="70" t="s">
        <v>77</v>
      </c>
      <c r="D13" s="71" t="s">
        <v>24</v>
      </c>
      <c r="E13" s="155">
        <v>54</v>
      </c>
      <c r="H13" s="96">
        <v>2</v>
      </c>
      <c r="I13" s="97">
        <v>11511303588</v>
      </c>
      <c r="J13" s="138" t="s">
        <v>80</v>
      </c>
      <c r="K13" s="139" t="s">
        <v>24</v>
      </c>
      <c r="L13" s="98">
        <v>2</v>
      </c>
      <c r="N13" s="119" t="s">
        <v>48</v>
      </c>
      <c r="O13" s="95">
        <v>11511303913</v>
      </c>
      <c r="P13" s="140" t="s">
        <v>78</v>
      </c>
      <c r="Q13" s="141" t="s">
        <v>79</v>
      </c>
      <c r="R13" s="98">
        <v>2</v>
      </c>
      <c r="T13" s="160">
        <v>9</v>
      </c>
      <c r="U13" s="140" t="s">
        <v>74</v>
      </c>
      <c r="V13" s="140" t="s">
        <v>75</v>
      </c>
      <c r="W13" s="145" t="s">
        <v>24</v>
      </c>
    </row>
    <row r="14" spans="1:23" x14ac:dyDescent="0.2">
      <c r="A14" s="68">
        <v>8</v>
      </c>
      <c r="B14" s="69" t="s">
        <v>74</v>
      </c>
      <c r="C14" s="70" t="s">
        <v>75</v>
      </c>
      <c r="D14" s="71" t="s">
        <v>24</v>
      </c>
      <c r="E14" s="155">
        <v>2000</v>
      </c>
      <c r="H14" s="119">
        <v>3</v>
      </c>
      <c r="I14" s="95">
        <v>11511303486</v>
      </c>
      <c r="J14" s="140" t="s">
        <v>27</v>
      </c>
      <c r="K14" s="141" t="s">
        <v>28</v>
      </c>
      <c r="L14" s="98">
        <v>1</v>
      </c>
      <c r="N14" s="119" t="s">
        <v>49</v>
      </c>
      <c r="O14" s="95" t="s">
        <v>83</v>
      </c>
      <c r="P14" s="140" t="s">
        <v>84</v>
      </c>
      <c r="Q14" s="141" t="s">
        <v>26</v>
      </c>
      <c r="R14" s="98">
        <v>3</v>
      </c>
      <c r="T14" s="147"/>
      <c r="U14" s="140"/>
      <c r="V14" s="140"/>
      <c r="W14" s="145"/>
    </row>
    <row r="15" spans="1:23" x14ac:dyDescent="0.2">
      <c r="A15" s="68">
        <v>9</v>
      </c>
      <c r="B15" s="69" t="s">
        <v>72</v>
      </c>
      <c r="C15" s="70" t="s">
        <v>73</v>
      </c>
      <c r="D15" s="71" t="s">
        <v>24</v>
      </c>
      <c r="E15" s="155">
        <v>2000</v>
      </c>
      <c r="H15" s="119">
        <v>6</v>
      </c>
      <c r="I15" s="95">
        <v>11511303913</v>
      </c>
      <c r="J15" s="140" t="s">
        <v>78</v>
      </c>
      <c r="K15" s="141" t="s">
        <v>79</v>
      </c>
      <c r="L15" s="98">
        <v>3</v>
      </c>
      <c r="N15" s="119" t="s">
        <v>50</v>
      </c>
      <c r="O15" s="95" t="s">
        <v>76</v>
      </c>
      <c r="P15" s="140" t="s">
        <v>77</v>
      </c>
      <c r="Q15" s="141" t="s">
        <v>24</v>
      </c>
      <c r="R15" s="98">
        <v>4</v>
      </c>
      <c r="T15" s="147"/>
      <c r="U15" s="140"/>
      <c r="V15" s="140"/>
      <c r="W15" s="145"/>
    </row>
    <row r="16" spans="1:23" x14ac:dyDescent="0.2">
      <c r="A16" s="68"/>
      <c r="B16" s="69"/>
      <c r="C16" s="70"/>
      <c r="D16" s="71"/>
      <c r="E16" s="155"/>
      <c r="H16" s="116">
        <v>7</v>
      </c>
      <c r="I16" s="117" t="s">
        <v>76</v>
      </c>
      <c r="J16" s="142" t="s">
        <v>77</v>
      </c>
      <c r="K16" s="143" t="s">
        <v>24</v>
      </c>
      <c r="L16" s="118">
        <v>4</v>
      </c>
      <c r="N16" s="116" t="s">
        <v>85</v>
      </c>
      <c r="O16" s="117" t="s">
        <v>74</v>
      </c>
      <c r="P16" s="142" t="s">
        <v>75</v>
      </c>
      <c r="Q16" s="143" t="s">
        <v>24</v>
      </c>
      <c r="R16" s="118">
        <v>5</v>
      </c>
      <c r="T16" s="152"/>
      <c r="U16" s="148"/>
      <c r="V16" s="148"/>
      <c r="W16" s="153"/>
    </row>
    <row r="17" spans="1:23" x14ac:dyDescent="0.2">
      <c r="A17" s="68"/>
      <c r="B17" s="69"/>
      <c r="C17" s="71"/>
      <c r="D17" s="71"/>
      <c r="E17" s="155"/>
      <c r="I17" t="s">
        <v>23</v>
      </c>
      <c r="J17" s="55" t="s">
        <v>23</v>
      </c>
      <c r="K17" s="54" t="s">
        <v>23</v>
      </c>
      <c r="V17" s="55"/>
      <c r="W17" s="54"/>
    </row>
    <row r="18" spans="1:23" ht="13.5" thickBot="1" x14ac:dyDescent="0.25">
      <c r="A18" s="68"/>
      <c r="B18" s="69"/>
      <c r="C18" s="71"/>
      <c r="D18" s="71"/>
      <c r="E18" s="155"/>
      <c r="J18" s="55"/>
      <c r="K18" s="54"/>
      <c r="V18" s="55"/>
      <c r="W18" s="54"/>
    </row>
    <row r="19" spans="1:23" x14ac:dyDescent="0.2">
      <c r="A19" s="68"/>
      <c r="B19" s="69"/>
      <c r="C19" s="71"/>
      <c r="D19" s="71"/>
      <c r="E19" s="155"/>
      <c r="J19" s="57" t="s">
        <v>20</v>
      </c>
      <c r="K19" s="54"/>
      <c r="V19" s="55"/>
      <c r="W19" s="54"/>
    </row>
    <row r="20" spans="1:23" x14ac:dyDescent="0.2">
      <c r="A20" s="68"/>
      <c r="B20" s="69"/>
      <c r="C20" s="71"/>
      <c r="D20" s="71"/>
      <c r="E20" s="155"/>
      <c r="J20" s="110" t="s">
        <v>21</v>
      </c>
      <c r="V20" s="55"/>
      <c r="W20" s="54"/>
    </row>
    <row r="21" spans="1:23" x14ac:dyDescent="0.2">
      <c r="A21" s="68"/>
      <c r="B21" s="69"/>
      <c r="C21" s="71"/>
      <c r="D21" s="71"/>
      <c r="E21" s="155"/>
      <c r="J21" s="111" t="s">
        <v>60</v>
      </c>
      <c r="V21" s="55"/>
      <c r="W21" s="54"/>
    </row>
    <row r="22" spans="1:23" ht="13.5" thickBot="1" x14ac:dyDescent="0.25">
      <c r="A22" s="73"/>
      <c r="B22" s="74"/>
      <c r="C22" s="75"/>
      <c r="D22" s="75"/>
      <c r="E22" s="76"/>
      <c r="J22" s="112" t="s">
        <v>70</v>
      </c>
      <c r="V22" s="55"/>
      <c r="W22" s="54"/>
    </row>
    <row r="23" spans="1:23" x14ac:dyDescent="0.2">
      <c r="V23" s="55"/>
      <c r="W23" s="54"/>
    </row>
    <row r="25" spans="1:23" ht="13.5" thickBot="1" x14ac:dyDescent="0.25">
      <c r="B25" s="61"/>
      <c r="C25" s="62" t="s">
        <v>59</v>
      </c>
      <c r="D25" s="54"/>
      <c r="V25" s="55"/>
      <c r="W25" s="54"/>
    </row>
    <row r="26" spans="1:23" ht="13.5" thickBot="1" x14ac:dyDescent="0.25">
      <c r="A26" s="63" t="s">
        <v>33</v>
      </c>
      <c r="B26" s="64" t="s">
        <v>0</v>
      </c>
      <c r="C26" s="65" t="s">
        <v>11</v>
      </c>
      <c r="D26" s="66" t="s">
        <v>12</v>
      </c>
      <c r="E26" s="67" t="s">
        <v>34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2"/>
      <c r="U26" s="82"/>
      <c r="V26" s="79"/>
      <c r="W26" s="81"/>
    </row>
    <row r="27" spans="1:23" ht="15.75" x14ac:dyDescent="0.25">
      <c r="A27" s="68">
        <v>1</v>
      </c>
      <c r="B27" s="69" t="s">
        <v>29</v>
      </c>
      <c r="C27" s="70" t="s">
        <v>30</v>
      </c>
      <c r="D27" s="70" t="s">
        <v>28</v>
      </c>
      <c r="E27" s="155">
        <v>9</v>
      </c>
      <c r="H27" s="83" t="s">
        <v>35</v>
      </c>
      <c r="I27" s="83"/>
      <c r="J27" s="83"/>
      <c r="K27" s="83"/>
      <c r="L27" s="83"/>
      <c r="N27" s="83" t="s">
        <v>36</v>
      </c>
      <c r="O27" s="83"/>
      <c r="P27" s="83"/>
      <c r="Q27" s="83"/>
      <c r="R27" s="83"/>
      <c r="T27" s="85" t="s">
        <v>37</v>
      </c>
      <c r="U27" s="86"/>
      <c r="V27" s="86"/>
      <c r="W27" s="87"/>
    </row>
    <row r="28" spans="1:23" x14ac:dyDescent="0.2">
      <c r="A28" s="68">
        <v>2</v>
      </c>
      <c r="B28" s="69">
        <v>21511303716</v>
      </c>
      <c r="C28" s="70" t="s">
        <v>52</v>
      </c>
      <c r="D28" s="70" t="s">
        <v>26</v>
      </c>
      <c r="E28" s="155">
        <v>12</v>
      </c>
      <c r="J28" s="55"/>
      <c r="K28" s="54"/>
      <c r="P28" s="55"/>
      <c r="Q28" s="54"/>
      <c r="T28" s="88" t="s">
        <v>40</v>
      </c>
      <c r="U28" s="89" t="s">
        <v>0</v>
      </c>
      <c r="V28" s="90" t="s">
        <v>11</v>
      </c>
      <c r="W28" s="91" t="s">
        <v>12</v>
      </c>
    </row>
    <row r="29" spans="1:23" x14ac:dyDescent="0.2">
      <c r="A29" s="68">
        <v>3</v>
      </c>
      <c r="B29" s="69">
        <v>21511202453</v>
      </c>
      <c r="C29" s="70" t="s">
        <v>68</v>
      </c>
      <c r="D29" s="70" t="s">
        <v>67</v>
      </c>
      <c r="E29" s="155">
        <v>13</v>
      </c>
      <c r="H29" s="92" t="s">
        <v>38</v>
      </c>
      <c r="I29" s="92"/>
      <c r="J29" s="55"/>
      <c r="K29" s="54"/>
      <c r="L29" s="114"/>
      <c r="N29" s="93" t="s">
        <v>39</v>
      </c>
      <c r="O29" s="92"/>
      <c r="P29" s="55"/>
      <c r="Q29" s="54"/>
      <c r="R29" s="114"/>
      <c r="T29" s="144">
        <v>1</v>
      </c>
      <c r="U29" s="140" t="s">
        <v>29</v>
      </c>
      <c r="V29" s="140" t="s">
        <v>30</v>
      </c>
      <c r="W29" s="145" t="s">
        <v>28</v>
      </c>
    </row>
    <row r="30" spans="1:23" x14ac:dyDescent="0.2">
      <c r="A30" s="68">
        <v>4</v>
      </c>
      <c r="B30" s="69">
        <v>21511202452</v>
      </c>
      <c r="C30" s="70" t="s">
        <v>81</v>
      </c>
      <c r="D30" s="70" t="s">
        <v>67</v>
      </c>
      <c r="E30" s="155">
        <v>15</v>
      </c>
      <c r="H30" s="96">
        <v>1</v>
      </c>
      <c r="I30" s="97">
        <v>21511001011</v>
      </c>
      <c r="J30" s="138" t="s">
        <v>30</v>
      </c>
      <c r="K30" s="139" t="s">
        <v>28</v>
      </c>
      <c r="L30" s="98">
        <v>1</v>
      </c>
      <c r="N30" s="96" t="s">
        <v>41</v>
      </c>
      <c r="O30" s="97">
        <v>11511000620</v>
      </c>
      <c r="P30" s="138" t="s">
        <v>30</v>
      </c>
      <c r="Q30" s="139" t="s">
        <v>28</v>
      </c>
      <c r="R30" s="98">
        <v>1</v>
      </c>
      <c r="T30" s="144">
        <v>2</v>
      </c>
      <c r="U30" s="140">
        <v>21511202452</v>
      </c>
      <c r="V30" s="140" t="s">
        <v>81</v>
      </c>
      <c r="W30" s="146" t="s">
        <v>67</v>
      </c>
    </row>
    <row r="31" spans="1:23" x14ac:dyDescent="0.2">
      <c r="A31" s="68">
        <v>5</v>
      </c>
      <c r="B31" s="69" t="s">
        <v>65</v>
      </c>
      <c r="C31" s="70" t="s">
        <v>66</v>
      </c>
      <c r="D31" s="70" t="s">
        <v>67</v>
      </c>
      <c r="E31" s="155">
        <v>28</v>
      </c>
      <c r="H31" s="115">
        <v>4</v>
      </c>
      <c r="I31" s="95">
        <v>21511203014</v>
      </c>
      <c r="J31" s="140" t="s">
        <v>81</v>
      </c>
      <c r="K31" s="141" t="s">
        <v>67</v>
      </c>
      <c r="L31" s="98">
        <v>2</v>
      </c>
      <c r="N31" s="115" t="s">
        <v>42</v>
      </c>
      <c r="O31" s="95">
        <v>11511101812</v>
      </c>
      <c r="P31" s="140" t="s">
        <v>52</v>
      </c>
      <c r="Q31" s="141" t="s">
        <v>26</v>
      </c>
      <c r="R31" s="98">
        <v>3</v>
      </c>
      <c r="T31" s="144">
        <v>3</v>
      </c>
      <c r="U31" s="140">
        <v>21511303716</v>
      </c>
      <c r="V31" s="140" t="s">
        <v>52</v>
      </c>
      <c r="W31" s="146" t="s">
        <v>26</v>
      </c>
    </row>
    <row r="32" spans="1:23" x14ac:dyDescent="0.2">
      <c r="A32" s="68">
        <v>6</v>
      </c>
      <c r="B32" s="69" t="s">
        <v>63</v>
      </c>
      <c r="C32" s="70" t="s">
        <v>64</v>
      </c>
      <c r="D32" s="71" t="s">
        <v>26</v>
      </c>
      <c r="E32" s="155">
        <v>31</v>
      </c>
      <c r="H32" s="115">
        <v>5</v>
      </c>
      <c r="I32" s="95" t="s">
        <v>29</v>
      </c>
      <c r="J32" s="140" t="s">
        <v>66</v>
      </c>
      <c r="K32" s="141" t="s">
        <v>67</v>
      </c>
      <c r="L32" s="98">
        <v>3</v>
      </c>
      <c r="N32" s="115" t="s">
        <v>43</v>
      </c>
      <c r="O32" s="95">
        <v>11511101815</v>
      </c>
      <c r="P32" s="140" t="s">
        <v>81</v>
      </c>
      <c r="Q32" s="141" t="s">
        <v>67</v>
      </c>
      <c r="R32" s="98">
        <v>2</v>
      </c>
      <c r="T32" s="144">
        <v>4</v>
      </c>
      <c r="U32" s="140">
        <v>21511202453</v>
      </c>
      <c r="V32" s="140" t="s">
        <v>68</v>
      </c>
      <c r="W32" s="146" t="s">
        <v>67</v>
      </c>
    </row>
    <row r="33" spans="1:23" x14ac:dyDescent="0.2">
      <c r="A33" s="68">
        <v>7</v>
      </c>
      <c r="B33" s="69" t="s">
        <v>61</v>
      </c>
      <c r="C33" s="70" t="s">
        <v>62</v>
      </c>
      <c r="D33" s="71" t="s">
        <v>24</v>
      </c>
      <c r="E33" s="155">
        <v>36</v>
      </c>
      <c r="H33" s="116">
        <v>8</v>
      </c>
      <c r="I33" s="117">
        <v>21511304031</v>
      </c>
      <c r="J33" s="142" t="s">
        <v>23</v>
      </c>
      <c r="K33" s="143" t="s">
        <v>23</v>
      </c>
      <c r="L33" s="118"/>
      <c r="N33" s="116" t="s">
        <v>44</v>
      </c>
      <c r="O33" s="117">
        <v>11511102202</v>
      </c>
      <c r="P33" s="142" t="s">
        <v>68</v>
      </c>
      <c r="Q33" s="143" t="s">
        <v>67</v>
      </c>
      <c r="R33" s="118">
        <v>4</v>
      </c>
      <c r="T33" s="147">
        <v>5</v>
      </c>
      <c r="U33" s="140" t="s">
        <v>61</v>
      </c>
      <c r="V33" s="140" t="s">
        <v>62</v>
      </c>
      <c r="W33" s="145" t="s">
        <v>24</v>
      </c>
    </row>
    <row r="34" spans="1:23" x14ac:dyDescent="0.2">
      <c r="A34" s="68"/>
      <c r="B34" s="69"/>
      <c r="C34" s="70"/>
      <c r="D34" s="71"/>
      <c r="E34" s="155"/>
      <c r="I34" s="55"/>
      <c r="J34" s="55"/>
      <c r="K34" s="54"/>
      <c r="O34" s="55"/>
      <c r="P34" s="55"/>
      <c r="Q34" s="54"/>
      <c r="T34" s="147">
        <v>6</v>
      </c>
      <c r="U34" s="140" t="s">
        <v>63</v>
      </c>
      <c r="V34" s="140" t="s">
        <v>64</v>
      </c>
      <c r="W34" s="145" t="s">
        <v>26</v>
      </c>
    </row>
    <row r="35" spans="1:23" x14ac:dyDescent="0.2">
      <c r="A35" s="68"/>
      <c r="B35" s="69"/>
      <c r="C35" s="70"/>
      <c r="D35" s="71"/>
      <c r="E35" s="155"/>
      <c r="H35" s="92" t="s">
        <v>45</v>
      </c>
      <c r="I35" s="92"/>
      <c r="J35" s="55"/>
      <c r="K35" s="54"/>
      <c r="L35" s="114"/>
      <c r="N35" s="92" t="s">
        <v>46</v>
      </c>
      <c r="O35" s="92"/>
      <c r="P35" s="55"/>
      <c r="Q35" s="54"/>
      <c r="R35" s="114"/>
      <c r="T35" s="147">
        <v>7</v>
      </c>
      <c r="U35" s="140" t="s">
        <v>65</v>
      </c>
      <c r="V35" s="140" t="s">
        <v>66</v>
      </c>
      <c r="W35" s="145" t="s">
        <v>67</v>
      </c>
    </row>
    <row r="36" spans="1:23" x14ac:dyDescent="0.2">
      <c r="A36" s="68"/>
      <c r="B36" s="69"/>
      <c r="C36" s="70"/>
      <c r="D36" s="71"/>
      <c r="E36" s="155"/>
      <c r="H36" s="96">
        <v>2</v>
      </c>
      <c r="I36" s="97">
        <v>21511101241</v>
      </c>
      <c r="J36" s="138" t="s">
        <v>52</v>
      </c>
      <c r="K36" s="139" t="s">
        <v>26</v>
      </c>
      <c r="L36" s="98">
        <v>1</v>
      </c>
      <c r="N36" s="96" t="s">
        <v>47</v>
      </c>
      <c r="O36" s="97">
        <v>11511203140</v>
      </c>
      <c r="P36" s="138" t="s">
        <v>66</v>
      </c>
      <c r="Q36" s="139" t="s">
        <v>67</v>
      </c>
      <c r="R36" s="98">
        <v>3</v>
      </c>
      <c r="T36" s="152"/>
      <c r="U36" s="148"/>
      <c r="V36" s="148"/>
      <c r="W36" s="153"/>
    </row>
    <row r="37" spans="1:23" x14ac:dyDescent="0.2">
      <c r="A37" s="68"/>
      <c r="B37" s="69"/>
      <c r="C37" s="71"/>
      <c r="D37" s="71"/>
      <c r="E37" s="155"/>
      <c r="H37" s="119">
        <v>3</v>
      </c>
      <c r="I37" s="95">
        <v>21511101216</v>
      </c>
      <c r="J37" s="140" t="s">
        <v>68</v>
      </c>
      <c r="K37" s="141" t="s">
        <v>67</v>
      </c>
      <c r="L37" s="98">
        <v>2</v>
      </c>
      <c r="N37" s="119" t="s">
        <v>48</v>
      </c>
      <c r="O37" s="95">
        <v>11511203135</v>
      </c>
      <c r="P37" s="140" t="s">
        <v>64</v>
      </c>
      <c r="Q37" s="141" t="s">
        <v>26</v>
      </c>
      <c r="R37" s="98">
        <v>2</v>
      </c>
      <c r="V37" s="55"/>
      <c r="W37" s="54"/>
    </row>
    <row r="38" spans="1:23" x14ac:dyDescent="0.2">
      <c r="A38" s="68"/>
      <c r="B38" s="69"/>
      <c r="C38" s="71"/>
      <c r="D38" s="71"/>
      <c r="E38" s="155"/>
      <c r="H38" s="119">
        <v>6</v>
      </c>
      <c r="I38" s="95">
        <v>21511102204</v>
      </c>
      <c r="J38" s="140" t="s">
        <v>64</v>
      </c>
      <c r="K38" s="141" t="s">
        <v>26</v>
      </c>
      <c r="L38" s="98">
        <v>3</v>
      </c>
      <c r="N38" s="119" t="s">
        <v>49</v>
      </c>
      <c r="O38" s="95">
        <v>11511203143</v>
      </c>
      <c r="P38" s="140" t="s">
        <v>23</v>
      </c>
      <c r="Q38" s="141" t="s">
        <v>23</v>
      </c>
      <c r="R38" s="98"/>
      <c r="V38" s="55"/>
      <c r="W38" s="54"/>
    </row>
    <row r="39" spans="1:23" x14ac:dyDescent="0.2">
      <c r="A39" s="68"/>
      <c r="B39" s="69"/>
      <c r="C39" s="71"/>
      <c r="D39" s="71"/>
      <c r="E39" s="155"/>
      <c r="H39" s="116">
        <v>7</v>
      </c>
      <c r="I39" s="117">
        <v>21511101213</v>
      </c>
      <c r="J39" s="142" t="s">
        <v>62</v>
      </c>
      <c r="K39" s="143" t="s">
        <v>24</v>
      </c>
      <c r="L39" s="118">
        <v>4</v>
      </c>
      <c r="N39" s="116" t="s">
        <v>50</v>
      </c>
      <c r="O39" s="117">
        <v>11511000725</v>
      </c>
      <c r="P39" s="142" t="s">
        <v>62</v>
      </c>
      <c r="Q39" s="143" t="s">
        <v>24</v>
      </c>
      <c r="R39" s="118">
        <v>1</v>
      </c>
      <c r="V39" s="55"/>
      <c r="W39" s="54"/>
    </row>
    <row r="40" spans="1:23" x14ac:dyDescent="0.2">
      <c r="A40" s="68"/>
      <c r="B40" s="69"/>
      <c r="C40" s="71"/>
      <c r="D40" s="71"/>
      <c r="E40" s="155"/>
      <c r="I40" s="55"/>
      <c r="J40" s="55"/>
      <c r="K40" s="54"/>
      <c r="V40" s="55"/>
      <c r="W40" s="54"/>
    </row>
    <row r="41" spans="1:23" x14ac:dyDescent="0.2">
      <c r="A41" s="68"/>
      <c r="B41" s="69"/>
      <c r="C41" s="71"/>
      <c r="D41" s="71"/>
      <c r="E41" s="155"/>
      <c r="J41" s="55"/>
      <c r="K41" s="54"/>
      <c r="V41" s="55"/>
      <c r="W41" s="54"/>
    </row>
    <row r="42" spans="1:23" x14ac:dyDescent="0.2">
      <c r="A42" s="68"/>
      <c r="B42" s="69"/>
      <c r="C42" s="71"/>
      <c r="D42" s="71"/>
      <c r="E42" s="155"/>
      <c r="J42" s="55"/>
      <c r="K42" s="54"/>
      <c r="V42" s="55"/>
      <c r="W42" s="54"/>
    </row>
    <row r="43" spans="1:23" ht="13.5" thickBot="1" x14ac:dyDescent="0.25">
      <c r="A43" s="73"/>
      <c r="B43" s="74"/>
      <c r="C43" s="75"/>
      <c r="D43" s="75"/>
      <c r="E43" s="76"/>
      <c r="J43" s="55"/>
      <c r="K43" s="54"/>
      <c r="V43" s="55"/>
      <c r="W43" s="54"/>
    </row>
    <row r="44" spans="1:23" x14ac:dyDescent="0.2">
      <c r="V44" s="55"/>
      <c r="W44" s="54"/>
    </row>
    <row r="45" spans="1:23" x14ac:dyDescent="0.2">
      <c r="V45" s="55"/>
      <c r="W45" s="54"/>
    </row>
    <row r="46" spans="1:23" x14ac:dyDescent="0.2">
      <c r="V46" s="55"/>
      <c r="W46" s="54"/>
    </row>
    <row r="49" spans="10:23" x14ac:dyDescent="0.2">
      <c r="J49" s="55"/>
      <c r="K49" s="54"/>
      <c r="V49" s="55"/>
      <c r="W49" s="54"/>
    </row>
    <row r="50" spans="10:23" x14ac:dyDescent="0.2">
      <c r="J50" s="55"/>
      <c r="K50" s="54"/>
      <c r="V50" s="55"/>
      <c r="W50" s="54"/>
    </row>
    <row r="51" spans="10:23" x14ac:dyDescent="0.2">
      <c r="J51" s="55"/>
      <c r="K51" s="54"/>
      <c r="V51" s="55"/>
      <c r="W51" s="54"/>
    </row>
  </sheetData>
  <mergeCells count="3">
    <mergeCell ref="A1:B2"/>
    <mergeCell ref="C1:F2"/>
    <mergeCell ref="A3:D3"/>
  </mergeCells>
  <conditionalFormatting sqref="A7:E22">
    <cfRule type="expression" dxfId="560" priority="2">
      <formula>ROW()/2-INT(ROW()/2)=0</formula>
    </cfRule>
  </conditionalFormatting>
  <conditionalFormatting sqref="A27:E43">
    <cfRule type="expression" dxfId="559" priority="1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tabSelected="1" topLeftCell="A20" zoomScaleNormal="100" workbookViewId="0">
      <selection activeCell="A20" sqref="A20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4" max="14" width="5.28515625" customWidth="1"/>
    <col min="16" max="16" width="6.5703125" style="55" customWidth="1"/>
    <col min="17" max="17" width="0" style="55" hidden="1" customWidth="1"/>
    <col min="18" max="18" width="25.7109375" bestFit="1" customWidth="1"/>
    <col min="19" max="19" width="15.28515625" bestFit="1" customWidth="1"/>
    <col min="21" max="21" width="6.42578125" customWidth="1"/>
    <col min="22" max="22" width="5" customWidth="1"/>
    <col min="23" max="24" width="6.42578125" customWidth="1"/>
    <col min="25" max="25" width="5" customWidth="1"/>
    <col min="26" max="27" width="6.42578125" customWidth="1"/>
    <col min="28" max="28" width="5" style="393" customWidth="1"/>
    <col min="29" max="30" width="6.42578125" customWidth="1"/>
    <col min="32" max="32" width="6.140625" customWidth="1"/>
    <col min="33" max="33" width="12" bestFit="1" customWidth="1"/>
    <col min="34" max="34" width="25.7109375" bestFit="1" customWidth="1"/>
    <col min="35" max="35" width="15.28515625" bestFit="1" customWidth="1"/>
    <col min="36" max="36" width="8.7109375" customWidth="1"/>
    <col min="39" max="44" width="4.28515625" style="54" hidden="1" customWidth="1"/>
    <col min="45" max="45" width="8" customWidth="1"/>
  </cols>
  <sheetData>
    <row r="1" spans="1:44" x14ac:dyDescent="0.2">
      <c r="A1" s="239">
        <v>41819</v>
      </c>
      <c r="B1" s="252"/>
      <c r="C1" s="241" t="s">
        <v>82</v>
      </c>
      <c r="D1" s="425"/>
      <c r="E1" s="425"/>
      <c r="F1" s="426"/>
      <c r="G1" s="54"/>
      <c r="H1" s="245" t="s">
        <v>20</v>
      </c>
      <c r="I1" s="246"/>
      <c r="J1" s="246"/>
      <c r="K1" s="246"/>
      <c r="L1" s="246"/>
      <c r="M1" s="247"/>
      <c r="P1" s="325" t="s">
        <v>109</v>
      </c>
      <c r="Q1" s="325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7"/>
      <c r="AC1" s="326"/>
      <c r="AD1" s="326"/>
      <c r="AE1" s="326"/>
      <c r="AF1" s="326"/>
      <c r="AG1" s="326"/>
      <c r="AH1" s="326"/>
      <c r="AI1" s="326"/>
    </row>
    <row r="2" spans="1:44" s="328" customFormat="1" ht="16.5" thickBot="1" x14ac:dyDescent="0.25">
      <c r="A2" s="427"/>
      <c r="B2" s="253"/>
      <c r="C2" s="428"/>
      <c r="D2" s="428"/>
      <c r="E2" s="428"/>
      <c r="F2" s="429"/>
      <c r="G2" s="36"/>
      <c r="H2" s="430" t="s">
        <v>124</v>
      </c>
      <c r="I2" s="431"/>
      <c r="J2" s="45" t="s">
        <v>21</v>
      </c>
      <c r="K2" s="45"/>
      <c r="L2" s="45"/>
      <c r="M2" s="46"/>
      <c r="N2"/>
      <c r="P2" s="79"/>
      <c r="Q2" s="79"/>
      <c r="R2" s="80"/>
      <c r="S2" s="80"/>
      <c r="T2" s="80"/>
      <c r="U2" s="80"/>
      <c r="V2" s="80"/>
      <c r="W2" s="80"/>
      <c r="X2" s="80"/>
      <c r="Y2" s="80"/>
      <c r="Z2" s="80"/>
      <c r="AA2" s="80"/>
      <c r="AB2" s="329"/>
      <c r="AC2" s="80"/>
      <c r="AD2" s="80"/>
      <c r="AE2" s="80"/>
      <c r="AF2" s="80"/>
      <c r="AG2" s="80"/>
      <c r="AH2" s="80"/>
      <c r="AI2" s="80"/>
      <c r="AJ2" s="80"/>
      <c r="AM2" s="330"/>
      <c r="AN2" s="330"/>
      <c r="AO2" s="330"/>
      <c r="AP2" s="330"/>
      <c r="AQ2" s="330"/>
      <c r="AR2" s="330"/>
    </row>
    <row r="3" spans="1:44" ht="16.5" thickBot="1" x14ac:dyDescent="0.3">
      <c r="A3" s="248" t="s">
        <v>92</v>
      </c>
      <c r="B3" s="432"/>
      <c r="C3" s="432"/>
      <c r="D3" s="433"/>
      <c r="E3" s="434" t="s">
        <v>5</v>
      </c>
      <c r="F3" s="435" t="s">
        <v>18</v>
      </c>
      <c r="H3" s="430" t="s">
        <v>125</v>
      </c>
      <c r="I3" s="431"/>
      <c r="J3" s="45" t="s">
        <v>60</v>
      </c>
      <c r="K3" s="45"/>
      <c r="L3" s="45"/>
      <c r="M3" s="46"/>
      <c r="P3" s="331" t="s">
        <v>35</v>
      </c>
      <c r="Q3" s="332"/>
      <c r="R3" s="332"/>
      <c r="S3" s="332"/>
      <c r="U3" s="333" t="s">
        <v>110</v>
      </c>
      <c r="V3" s="334"/>
      <c r="W3" s="335">
        <v>1</v>
      </c>
      <c r="X3" s="335"/>
      <c r="Y3" s="335">
        <v>2</v>
      </c>
      <c r="Z3" s="335"/>
      <c r="AA3" s="335"/>
      <c r="AB3" s="336"/>
      <c r="AF3" s="337"/>
      <c r="AG3" s="337"/>
      <c r="AH3" s="337"/>
      <c r="AI3" s="337"/>
      <c r="AM3" s="338">
        <v>2</v>
      </c>
    </row>
    <row r="4" spans="1:44" ht="16.5" thickBot="1" x14ac:dyDescent="0.3">
      <c r="A4" s="58"/>
      <c r="B4" s="59"/>
      <c r="C4" s="161" t="s">
        <v>13</v>
      </c>
      <c r="D4" s="60"/>
      <c r="E4" s="39" t="s">
        <v>51</v>
      </c>
      <c r="F4" s="30">
        <v>100</v>
      </c>
      <c r="H4" s="436" t="s">
        <v>126</v>
      </c>
      <c r="I4" s="437"/>
      <c r="J4" s="48" t="s">
        <v>70</v>
      </c>
      <c r="K4" s="48"/>
      <c r="L4" s="48"/>
      <c r="M4" s="49"/>
      <c r="R4" s="55"/>
      <c r="S4" s="54"/>
      <c r="U4" s="339" t="s">
        <v>111</v>
      </c>
      <c r="V4" s="340">
        <v>1</v>
      </c>
      <c r="W4" s="341">
        <v>2</v>
      </c>
      <c r="X4" s="342">
        <v>3</v>
      </c>
      <c r="Y4" s="343">
        <v>4</v>
      </c>
      <c r="Z4" s="344">
        <v>5</v>
      </c>
      <c r="AA4" s="345">
        <v>6</v>
      </c>
      <c r="AB4" s="346">
        <v>7</v>
      </c>
      <c r="AM4" s="347">
        <v>4</v>
      </c>
    </row>
    <row r="5" spans="1:44" ht="16.5" thickBot="1" x14ac:dyDescent="0.3">
      <c r="B5" s="3"/>
      <c r="C5" s="54"/>
      <c r="D5" s="54"/>
      <c r="E5" s="54"/>
      <c r="F5" s="54"/>
      <c r="I5" s="54"/>
      <c r="P5" s="337"/>
      <c r="Q5" s="337"/>
      <c r="R5" s="337"/>
      <c r="S5" s="337"/>
      <c r="U5" s="99"/>
      <c r="V5" s="99"/>
      <c r="W5" s="99"/>
      <c r="X5" s="99"/>
      <c r="Y5" s="99"/>
      <c r="Z5" s="99"/>
      <c r="AA5" s="99"/>
      <c r="AB5" s="348"/>
      <c r="AC5" s="99"/>
      <c r="AF5" s="331" t="s">
        <v>36</v>
      </c>
      <c r="AG5" s="331"/>
      <c r="AH5" s="331"/>
      <c r="AI5" s="331"/>
    </row>
    <row r="6" spans="1:44" ht="13.5" thickBot="1" x14ac:dyDescent="0.25">
      <c r="A6" s="438" t="s">
        <v>33</v>
      </c>
      <c r="B6" s="439" t="s">
        <v>0</v>
      </c>
      <c r="C6" s="440" t="s">
        <v>11</v>
      </c>
      <c r="D6" s="440" t="s">
        <v>12</v>
      </c>
      <c r="E6" s="441" t="s">
        <v>34</v>
      </c>
      <c r="F6" s="440" t="s">
        <v>127</v>
      </c>
      <c r="G6" s="440" t="s">
        <v>113</v>
      </c>
      <c r="H6" s="441" t="s">
        <v>128</v>
      </c>
      <c r="I6" s="440" t="s">
        <v>129</v>
      </c>
      <c r="J6" s="440" t="s">
        <v>113</v>
      </c>
      <c r="K6" s="441" t="s">
        <v>130</v>
      </c>
      <c r="L6" s="442" t="s">
        <v>131</v>
      </c>
      <c r="M6" s="443" t="s">
        <v>132</v>
      </c>
      <c r="N6" s="444" t="s">
        <v>133</v>
      </c>
      <c r="U6" s="349"/>
      <c r="V6" s="350"/>
      <c r="W6" s="351"/>
      <c r="X6" s="349"/>
      <c r="Y6" s="350"/>
      <c r="Z6" s="349"/>
      <c r="AA6" s="349"/>
      <c r="AB6" s="350"/>
      <c r="AC6" s="349"/>
    </row>
    <row r="7" spans="1:44" ht="13.5" thickBot="1" x14ac:dyDescent="0.25">
      <c r="A7" s="445">
        <v>1</v>
      </c>
      <c r="B7" s="446">
        <v>21511202453</v>
      </c>
      <c r="C7" s="447" t="s">
        <v>68</v>
      </c>
      <c r="D7" s="448" t="s">
        <v>67</v>
      </c>
      <c r="E7" s="449">
        <v>7</v>
      </c>
      <c r="F7" s="448">
        <v>100</v>
      </c>
      <c r="G7" s="448"/>
      <c r="H7" s="450">
        <f>IF(ISBLANK(F7),100,F7+G7*0.2)</f>
        <v>100</v>
      </c>
      <c r="I7" s="56">
        <v>6.13</v>
      </c>
      <c r="J7" s="448"/>
      <c r="K7" s="450">
        <f>IF(ISBLANK(I7),100,I7+J7*0.2)</f>
        <v>6.13</v>
      </c>
      <c r="L7" s="452">
        <f>MIN(H7,K7)</f>
        <v>6.13</v>
      </c>
      <c r="M7" s="453">
        <f>MAX(H7,K7)</f>
        <v>100</v>
      </c>
      <c r="N7" s="454">
        <v>4</v>
      </c>
      <c r="P7" s="352" t="s">
        <v>38</v>
      </c>
      <c r="Q7" s="353"/>
      <c r="R7" s="55"/>
      <c r="S7" s="54"/>
      <c r="U7" s="354" t="s">
        <v>112</v>
      </c>
      <c r="V7" s="355" t="s">
        <v>113</v>
      </c>
      <c r="W7" s="356" t="s">
        <v>114</v>
      </c>
      <c r="X7" s="356" t="s">
        <v>115</v>
      </c>
      <c r="Y7" s="355" t="s">
        <v>113</v>
      </c>
      <c r="Z7" s="356" t="s">
        <v>116</v>
      </c>
      <c r="AA7" s="356" t="s">
        <v>117</v>
      </c>
      <c r="AB7" s="355" t="s">
        <v>113</v>
      </c>
      <c r="AC7" s="357" t="s">
        <v>118</v>
      </c>
      <c r="AD7" s="358" t="s">
        <v>119</v>
      </c>
      <c r="AM7" s="359">
        <v>0</v>
      </c>
      <c r="AN7" s="360">
        <v>0</v>
      </c>
      <c r="AO7" s="361">
        <v>0</v>
      </c>
    </row>
    <row r="8" spans="1:44" x14ac:dyDescent="0.2">
      <c r="A8" s="445">
        <v>2</v>
      </c>
      <c r="B8" s="446">
        <v>21511202452</v>
      </c>
      <c r="C8" s="447" t="s">
        <v>81</v>
      </c>
      <c r="D8" s="448" t="s">
        <v>67</v>
      </c>
      <c r="E8" s="449">
        <v>11</v>
      </c>
      <c r="F8" s="448">
        <v>6.25</v>
      </c>
      <c r="G8" s="448">
        <v>2</v>
      </c>
      <c r="H8" s="450">
        <f>IF(ISBLANK(F8),100,F8+G8*0.2)</f>
        <v>6.65</v>
      </c>
      <c r="I8" s="448">
        <v>6.0720000000000001</v>
      </c>
      <c r="J8" s="448"/>
      <c r="K8" s="450">
        <f>IF(ISBLANK(I8),100,I8+J8*0.2)</f>
        <v>6.0720000000000001</v>
      </c>
      <c r="L8" s="452">
        <f>MIN(H8,K8)</f>
        <v>6.0720000000000001</v>
      </c>
      <c r="M8" s="453">
        <f>MAX(H8,K8)</f>
        <v>6.65</v>
      </c>
      <c r="N8" s="454">
        <v>3</v>
      </c>
      <c r="P8" s="362">
        <v>1</v>
      </c>
      <c r="Q8" s="363">
        <v>21511202453</v>
      </c>
      <c r="R8" s="363" t="s">
        <v>68</v>
      </c>
      <c r="S8" s="364" t="s">
        <v>67</v>
      </c>
      <c r="T8" s="365"/>
      <c r="U8" s="366">
        <v>6.7229999999999999</v>
      </c>
      <c r="V8" s="72">
        <v>1</v>
      </c>
      <c r="W8" s="366">
        <v>6.923</v>
      </c>
      <c r="X8" s="366">
        <v>6.6909999999999998</v>
      </c>
      <c r="Y8" s="72">
        <v>1</v>
      </c>
      <c r="Z8" s="366">
        <v>6.891</v>
      </c>
      <c r="AA8" s="366"/>
      <c r="AB8" s="72"/>
      <c r="AC8" s="366">
        <v>0</v>
      </c>
      <c r="AD8" s="367">
        <v>0</v>
      </c>
      <c r="AH8" s="55"/>
      <c r="AI8" s="54"/>
      <c r="AM8" s="359">
        <v>2</v>
      </c>
      <c r="AN8" s="360">
        <v>4</v>
      </c>
      <c r="AO8" s="361">
        <v>2</v>
      </c>
      <c r="AP8" s="360">
        <v>0</v>
      </c>
      <c r="AQ8" s="360">
        <v>0</v>
      </c>
      <c r="AR8" s="361">
        <v>0</v>
      </c>
    </row>
    <row r="9" spans="1:44" ht="13.5" thickBot="1" x14ac:dyDescent="0.25">
      <c r="A9" s="445">
        <v>3</v>
      </c>
      <c r="B9" s="446" t="s">
        <v>29</v>
      </c>
      <c r="C9" s="451" t="s">
        <v>30</v>
      </c>
      <c r="D9" s="56" t="s">
        <v>28</v>
      </c>
      <c r="E9" s="449">
        <v>14</v>
      </c>
      <c r="F9" s="56">
        <v>5.6749999999999998</v>
      </c>
      <c r="G9" s="448">
        <v>2</v>
      </c>
      <c r="H9" s="450">
        <f>IF(ISBLANK(F9),100,F9+G9*0.2)</f>
        <v>6.0750000000000002</v>
      </c>
      <c r="I9" s="448">
        <v>5.9610000000000003</v>
      </c>
      <c r="J9" s="448"/>
      <c r="K9" s="450">
        <f>IF(ISBLANK(I9),100,I9+J9*0.2)</f>
        <v>5.9610000000000003</v>
      </c>
      <c r="L9" s="452">
        <f>MIN(H9,K9)</f>
        <v>5.9610000000000003</v>
      </c>
      <c r="M9" s="453">
        <f>MAX(H9,K9)</f>
        <v>6.0750000000000002</v>
      </c>
      <c r="N9" s="454">
        <v>2</v>
      </c>
      <c r="P9" s="368">
        <v>4</v>
      </c>
      <c r="Q9" s="369">
        <v>21511303716</v>
      </c>
      <c r="R9" s="369" t="s">
        <v>52</v>
      </c>
      <c r="S9" s="370" t="s">
        <v>26</v>
      </c>
      <c r="T9" s="365"/>
      <c r="U9" s="366">
        <v>6.702</v>
      </c>
      <c r="V9" s="72">
        <v>1</v>
      </c>
      <c r="W9" s="366">
        <v>6.9020000000000001</v>
      </c>
      <c r="X9" s="366">
        <v>6.8209999999999997</v>
      </c>
      <c r="Y9" s="72"/>
      <c r="Z9" s="366">
        <v>6.8209999999999997</v>
      </c>
      <c r="AA9" s="366"/>
      <c r="AB9" s="72"/>
      <c r="AC9" s="366">
        <v>0</v>
      </c>
      <c r="AD9" s="371">
        <v>2</v>
      </c>
      <c r="AF9" s="372" t="s">
        <v>120</v>
      </c>
      <c r="AG9" s="372"/>
      <c r="AH9" s="55"/>
      <c r="AI9" s="54"/>
      <c r="AM9" s="373">
        <v>4</v>
      </c>
      <c r="AN9" s="374">
        <v>2</v>
      </c>
      <c r="AO9" s="375">
        <v>4</v>
      </c>
      <c r="AP9" s="374">
        <v>1</v>
      </c>
      <c r="AQ9" s="374">
        <v>1</v>
      </c>
      <c r="AR9" s="375">
        <v>0</v>
      </c>
    </row>
    <row r="10" spans="1:44" ht="13.5" thickBot="1" x14ac:dyDescent="0.25">
      <c r="A10" s="455">
        <v>4</v>
      </c>
      <c r="B10" s="456">
        <v>21511303716</v>
      </c>
      <c r="C10" s="457" t="s">
        <v>52</v>
      </c>
      <c r="D10" s="458" t="s">
        <v>26</v>
      </c>
      <c r="E10" s="459">
        <v>9</v>
      </c>
      <c r="F10" s="458">
        <v>5.8559999999999999</v>
      </c>
      <c r="G10" s="458">
        <v>1</v>
      </c>
      <c r="H10" s="460">
        <f>IF(ISBLANK(F10),100,F10+G10*0.2)</f>
        <v>6.056</v>
      </c>
      <c r="I10" s="458">
        <v>5.8140000000000001</v>
      </c>
      <c r="J10" s="458"/>
      <c r="K10" s="460">
        <f>IF(ISBLANK(I10),100,I10+J10*0.2)</f>
        <v>5.8140000000000001</v>
      </c>
      <c r="L10" s="461">
        <f>MIN(H10,K10)</f>
        <v>5.8140000000000001</v>
      </c>
      <c r="M10" s="462">
        <f>MAX(H10,K10)</f>
        <v>6.056</v>
      </c>
      <c r="N10" s="463">
        <v>1</v>
      </c>
      <c r="P10" s="54"/>
      <c r="R10" s="55"/>
      <c r="S10" s="54"/>
      <c r="U10" s="376"/>
      <c r="V10" s="377"/>
      <c r="W10" s="378"/>
      <c r="X10" s="376"/>
      <c r="Y10" s="377"/>
      <c r="Z10" s="376"/>
      <c r="AA10" s="376"/>
      <c r="AB10" s="377"/>
      <c r="AC10" s="376"/>
      <c r="AF10" s="379" t="s">
        <v>41</v>
      </c>
      <c r="AG10" s="363">
        <v>21511303716</v>
      </c>
      <c r="AH10" s="363" t="s">
        <v>52</v>
      </c>
      <c r="AI10" s="380" t="s">
        <v>26</v>
      </c>
    </row>
    <row r="11" spans="1:44" ht="13.5" thickBot="1" x14ac:dyDescent="0.25">
      <c r="P11" s="352" t="s">
        <v>45</v>
      </c>
      <c r="Q11" s="353"/>
      <c r="R11" s="55"/>
      <c r="S11" s="54"/>
      <c r="U11" s="354" t="s">
        <v>112</v>
      </c>
      <c r="V11" s="355" t="s">
        <v>113</v>
      </c>
      <c r="W11" s="356" t="s">
        <v>114</v>
      </c>
      <c r="X11" s="356" t="s">
        <v>115</v>
      </c>
      <c r="Y11" s="355" t="s">
        <v>113</v>
      </c>
      <c r="Z11" s="356" t="s">
        <v>116</v>
      </c>
      <c r="AA11" s="356" t="s">
        <v>117</v>
      </c>
      <c r="AB11" s="355" t="s">
        <v>113</v>
      </c>
      <c r="AC11" s="357" t="s">
        <v>118</v>
      </c>
      <c r="AD11" s="358" t="s">
        <v>119</v>
      </c>
      <c r="AF11" s="381" t="s">
        <v>42</v>
      </c>
      <c r="AG11" s="382" t="s">
        <v>29</v>
      </c>
      <c r="AH11" s="382" t="s">
        <v>30</v>
      </c>
      <c r="AI11" s="383" t="s">
        <v>28</v>
      </c>
      <c r="AM11" s="359">
        <v>0</v>
      </c>
      <c r="AN11" s="360">
        <v>0</v>
      </c>
      <c r="AO11" s="361">
        <v>0</v>
      </c>
    </row>
    <row r="12" spans="1:44" x14ac:dyDescent="0.2">
      <c r="P12" s="384">
        <v>2</v>
      </c>
      <c r="Q12" s="385">
        <v>21511202452</v>
      </c>
      <c r="R12" s="385" t="s">
        <v>81</v>
      </c>
      <c r="S12" s="386" t="s">
        <v>67</v>
      </c>
      <c r="T12" s="365"/>
      <c r="U12" s="366">
        <v>7.4649999999999999</v>
      </c>
      <c r="V12" s="72"/>
      <c r="W12" s="366">
        <v>7.4649999999999999</v>
      </c>
      <c r="X12" s="366">
        <v>100</v>
      </c>
      <c r="Y12" s="72"/>
      <c r="Z12" s="366">
        <v>100</v>
      </c>
      <c r="AA12" s="366"/>
      <c r="AB12" s="72"/>
      <c r="AC12" s="366">
        <v>0</v>
      </c>
      <c r="AD12" s="367">
        <v>0</v>
      </c>
      <c r="AM12" s="359">
        <v>2</v>
      </c>
      <c r="AN12" s="360">
        <v>4</v>
      </c>
      <c r="AO12" s="361">
        <v>2</v>
      </c>
      <c r="AP12" s="360">
        <v>0</v>
      </c>
      <c r="AQ12" s="360">
        <v>0</v>
      </c>
      <c r="AR12" s="361">
        <v>0</v>
      </c>
    </row>
    <row r="13" spans="1:44" ht="13.5" thickBot="1" x14ac:dyDescent="0.25">
      <c r="P13" s="387">
        <v>3</v>
      </c>
      <c r="Q13" s="388" t="s">
        <v>29</v>
      </c>
      <c r="R13" s="388" t="s">
        <v>30</v>
      </c>
      <c r="S13" s="389" t="s">
        <v>28</v>
      </c>
      <c r="T13" s="365"/>
      <c r="U13" s="366">
        <v>6.9279999999999999</v>
      </c>
      <c r="V13" s="72"/>
      <c r="W13" s="366">
        <v>6.9279999999999999</v>
      </c>
      <c r="X13" s="366">
        <v>6.7590000000000003</v>
      </c>
      <c r="Y13" s="72"/>
      <c r="Z13" s="366">
        <v>6.7590000000000003</v>
      </c>
      <c r="AA13" s="366"/>
      <c r="AB13" s="72"/>
      <c r="AC13" s="366">
        <v>0</v>
      </c>
      <c r="AD13" s="371">
        <v>2</v>
      </c>
      <c r="AF13" s="390" t="s">
        <v>121</v>
      </c>
      <c r="AG13" s="390"/>
      <c r="AH13" s="390"/>
      <c r="AI13" s="54"/>
      <c r="AM13" s="373">
        <v>4</v>
      </c>
      <c r="AN13" s="374">
        <v>2</v>
      </c>
      <c r="AO13" s="375">
        <v>4</v>
      </c>
      <c r="AP13" s="374">
        <v>1</v>
      </c>
      <c r="AQ13" s="374">
        <v>1</v>
      </c>
      <c r="AR13" s="375">
        <v>0</v>
      </c>
    </row>
    <row r="14" spans="1:44" x14ac:dyDescent="0.2">
      <c r="U14" s="391"/>
      <c r="V14" s="391"/>
      <c r="W14" s="391"/>
      <c r="X14" s="391"/>
      <c r="Y14" s="391"/>
      <c r="Z14" s="391"/>
      <c r="AA14" s="391"/>
      <c r="AB14" s="392"/>
      <c r="AC14" s="391"/>
      <c r="AF14" s="379" t="s">
        <v>43</v>
      </c>
      <c r="AG14" s="363">
        <v>21511202453</v>
      </c>
      <c r="AH14" s="363" t="s">
        <v>68</v>
      </c>
      <c r="AI14" s="380" t="s">
        <v>67</v>
      </c>
    </row>
    <row r="15" spans="1:44" x14ac:dyDescent="0.2">
      <c r="AF15" s="381" t="s">
        <v>44</v>
      </c>
      <c r="AG15" s="382">
        <v>21511202452</v>
      </c>
      <c r="AH15" s="382" t="s">
        <v>81</v>
      </c>
      <c r="AI15" s="383" t="s">
        <v>67</v>
      </c>
    </row>
    <row r="17" spans="1:44" x14ac:dyDescent="0.2">
      <c r="P17" s="7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329"/>
      <c r="AC17" s="80"/>
      <c r="AD17" s="80"/>
      <c r="AE17" s="80"/>
      <c r="AF17" s="80"/>
      <c r="AG17" s="80"/>
      <c r="AH17" s="80"/>
      <c r="AI17" s="80"/>
      <c r="AJ17" s="80"/>
    </row>
    <row r="18" spans="1:44" ht="16.5" thickBot="1" x14ac:dyDescent="0.3">
      <c r="P18" s="331" t="s">
        <v>46</v>
      </c>
      <c r="Q18" s="331"/>
      <c r="R18" s="331"/>
      <c r="S18" s="331"/>
      <c r="U18" s="349"/>
      <c r="V18" s="394"/>
      <c r="W18" s="351"/>
      <c r="X18" s="349"/>
      <c r="Y18" s="394"/>
      <c r="Z18" s="349"/>
      <c r="AA18" s="349"/>
      <c r="AB18" s="394"/>
      <c r="AC18" s="349"/>
      <c r="AF18" s="395" t="s">
        <v>122</v>
      </c>
      <c r="AG18" s="395"/>
      <c r="AH18" s="395"/>
      <c r="AI18" s="395"/>
    </row>
    <row r="19" spans="1:44" ht="13.5" thickBot="1" x14ac:dyDescent="0.25">
      <c r="P19"/>
      <c r="Q19"/>
      <c r="R19" s="55"/>
      <c r="S19" s="54"/>
      <c r="U19" s="354" t="s">
        <v>112</v>
      </c>
      <c r="V19" s="355" t="s">
        <v>113</v>
      </c>
      <c r="W19" s="356" t="s">
        <v>114</v>
      </c>
      <c r="X19" s="356" t="s">
        <v>115</v>
      </c>
      <c r="Y19" s="355" t="s">
        <v>113</v>
      </c>
      <c r="Z19" s="356" t="s">
        <v>116</v>
      </c>
      <c r="AA19" s="356" t="s">
        <v>117</v>
      </c>
      <c r="AB19" s="355" t="s">
        <v>113</v>
      </c>
      <c r="AC19" s="357" t="s">
        <v>118</v>
      </c>
      <c r="AD19" s="358" t="s">
        <v>119</v>
      </c>
      <c r="AF19" s="396" t="s">
        <v>40</v>
      </c>
      <c r="AG19" s="397" t="s">
        <v>0</v>
      </c>
      <c r="AH19" s="398" t="s">
        <v>11</v>
      </c>
      <c r="AI19" s="399" t="s">
        <v>12</v>
      </c>
      <c r="AM19" s="359">
        <v>0</v>
      </c>
      <c r="AN19" s="360">
        <v>0</v>
      </c>
      <c r="AO19" s="361">
        <v>0</v>
      </c>
    </row>
    <row r="20" spans="1:44" x14ac:dyDescent="0.2">
      <c r="P20" s="400" t="s">
        <v>43</v>
      </c>
      <c r="Q20" s="363">
        <v>21511202453</v>
      </c>
      <c r="R20" s="363" t="s">
        <v>68</v>
      </c>
      <c r="S20" s="364" t="s">
        <v>67</v>
      </c>
      <c r="T20" s="365"/>
      <c r="U20" s="366">
        <v>6.556</v>
      </c>
      <c r="V20" s="72">
        <v>1</v>
      </c>
      <c r="W20" s="366">
        <v>6.7560000000000002</v>
      </c>
      <c r="X20" s="366">
        <v>6.6989999999999998</v>
      </c>
      <c r="Y20" s="72">
        <v>1</v>
      </c>
      <c r="Z20" s="366">
        <v>6.899</v>
      </c>
      <c r="AA20" s="366"/>
      <c r="AB20" s="72"/>
      <c r="AC20" s="366">
        <v>0</v>
      </c>
      <c r="AD20" s="367">
        <v>2</v>
      </c>
      <c r="AF20" s="401">
        <v>1</v>
      </c>
      <c r="AG20" s="402">
        <v>21511303716</v>
      </c>
      <c r="AH20" s="403" t="s">
        <v>52</v>
      </c>
      <c r="AI20" s="404" t="s">
        <v>26</v>
      </c>
      <c r="AM20" s="359">
        <v>2</v>
      </c>
      <c r="AN20" s="360">
        <v>4</v>
      </c>
      <c r="AO20" s="361">
        <v>2</v>
      </c>
      <c r="AP20" s="360">
        <v>1</v>
      </c>
      <c r="AQ20" s="360">
        <v>1</v>
      </c>
      <c r="AR20" s="361">
        <v>0</v>
      </c>
    </row>
    <row r="21" spans="1:44" ht="13.5" thickBot="1" x14ac:dyDescent="0.25">
      <c r="P21" s="405" t="s">
        <v>44</v>
      </c>
      <c r="Q21" s="369">
        <v>21511202452</v>
      </c>
      <c r="R21" s="369" t="s">
        <v>81</v>
      </c>
      <c r="S21" s="370" t="s">
        <v>67</v>
      </c>
      <c r="T21" s="365"/>
      <c r="U21" s="366">
        <v>6.6230000000000002</v>
      </c>
      <c r="V21" s="72">
        <v>3</v>
      </c>
      <c r="W21" s="366">
        <v>7.2230000000000008</v>
      </c>
      <c r="X21" s="366">
        <v>7.2949999999999999</v>
      </c>
      <c r="Y21" s="72">
        <v>1</v>
      </c>
      <c r="Z21" s="366">
        <v>7.4950000000000001</v>
      </c>
      <c r="AA21" s="366"/>
      <c r="AB21" s="72"/>
      <c r="AC21" s="366">
        <v>0</v>
      </c>
      <c r="AD21" s="371">
        <v>0</v>
      </c>
      <c r="AF21" s="401">
        <v>2</v>
      </c>
      <c r="AG21" s="402" t="s">
        <v>29</v>
      </c>
      <c r="AH21" s="403" t="s">
        <v>30</v>
      </c>
      <c r="AI21" s="404" t="s">
        <v>28</v>
      </c>
      <c r="AM21" s="373">
        <v>4</v>
      </c>
      <c r="AN21" s="374">
        <v>2</v>
      </c>
      <c r="AO21" s="375">
        <v>4</v>
      </c>
      <c r="AP21" s="374">
        <v>0</v>
      </c>
      <c r="AQ21" s="374">
        <v>0</v>
      </c>
      <c r="AR21" s="375">
        <v>0</v>
      </c>
    </row>
    <row r="22" spans="1:44" x14ac:dyDescent="0.2">
      <c r="P22" s="406"/>
      <c r="Q22" s="406"/>
      <c r="R22" s="406"/>
      <c r="S22" s="406"/>
      <c r="U22" s="407"/>
      <c r="V22" s="407"/>
      <c r="W22" s="407"/>
      <c r="X22" s="407"/>
      <c r="Y22" s="407"/>
      <c r="Z22" s="407"/>
      <c r="AA22" s="407"/>
      <c r="AB22" s="408"/>
      <c r="AC22" s="407"/>
      <c r="AD22" s="99"/>
      <c r="AF22" s="401">
        <v>3</v>
      </c>
      <c r="AG22" s="402">
        <v>21511202453</v>
      </c>
      <c r="AH22" s="403" t="s">
        <v>68</v>
      </c>
      <c r="AI22" s="404" t="s">
        <v>67</v>
      </c>
    </row>
    <row r="23" spans="1:44" ht="12.75" customHeight="1" thickBot="1" x14ac:dyDescent="0.3">
      <c r="P23" s="331" t="s">
        <v>39</v>
      </c>
      <c r="Q23" s="331"/>
      <c r="R23" s="331"/>
      <c r="S23" s="331"/>
      <c r="U23" s="349"/>
      <c r="V23" s="394"/>
      <c r="W23" s="351"/>
      <c r="X23" s="349"/>
      <c r="Y23" s="394"/>
      <c r="Z23" s="349"/>
      <c r="AA23" s="349"/>
      <c r="AB23" s="394"/>
      <c r="AC23" s="349"/>
      <c r="AF23" s="464">
        <v>4</v>
      </c>
      <c r="AG23" s="421">
        <v>21511202452</v>
      </c>
      <c r="AH23" s="422" t="s">
        <v>81</v>
      </c>
      <c r="AI23" s="423" t="s">
        <v>67</v>
      </c>
      <c r="AJ23" s="409"/>
    </row>
    <row r="24" spans="1:44" ht="13.5" thickBot="1" x14ac:dyDescent="0.25">
      <c r="P24"/>
      <c r="Q24"/>
      <c r="R24" s="55"/>
      <c r="S24" s="54"/>
      <c r="U24" s="354" t="s">
        <v>112</v>
      </c>
      <c r="V24" s="355" t="s">
        <v>113</v>
      </c>
      <c r="W24" s="356" t="s">
        <v>114</v>
      </c>
      <c r="X24" s="356" t="s">
        <v>115</v>
      </c>
      <c r="Y24" s="355" t="s">
        <v>113</v>
      </c>
      <c r="Z24" s="356" t="s">
        <v>116</v>
      </c>
      <c r="AA24" s="356" t="s">
        <v>117</v>
      </c>
      <c r="AB24" s="355" t="s">
        <v>113</v>
      </c>
      <c r="AC24" s="357" t="s">
        <v>118</v>
      </c>
      <c r="AD24" s="358" t="s">
        <v>119</v>
      </c>
      <c r="AM24" s="359">
        <v>0</v>
      </c>
      <c r="AN24" s="360">
        <v>0</v>
      </c>
      <c r="AO24" s="361">
        <v>0</v>
      </c>
    </row>
    <row r="25" spans="1:44" x14ac:dyDescent="0.2">
      <c r="P25" s="415" t="s">
        <v>41</v>
      </c>
      <c r="Q25" s="385">
        <v>21511303716</v>
      </c>
      <c r="R25" s="385" t="s">
        <v>52</v>
      </c>
      <c r="S25" s="386" t="s">
        <v>26</v>
      </c>
      <c r="T25" s="365"/>
      <c r="U25" s="366">
        <v>6.9340000000000002</v>
      </c>
      <c r="V25" s="72">
        <v>4</v>
      </c>
      <c r="W25" s="366">
        <v>7.734</v>
      </c>
      <c r="X25" s="366">
        <v>6.78</v>
      </c>
      <c r="Y25" s="72">
        <v>1</v>
      </c>
      <c r="Z25" s="366">
        <v>6.98</v>
      </c>
      <c r="AA25" s="366">
        <v>6.8689999999999998</v>
      </c>
      <c r="AB25" s="72"/>
      <c r="AC25" s="366">
        <v>6.8689999999999998</v>
      </c>
      <c r="AD25" s="367">
        <v>2</v>
      </c>
      <c r="AM25" s="359">
        <v>2</v>
      </c>
      <c r="AN25" s="360">
        <v>4</v>
      </c>
      <c r="AO25" s="361">
        <v>2</v>
      </c>
      <c r="AP25" s="360">
        <v>0</v>
      </c>
      <c r="AQ25" s="360">
        <v>1</v>
      </c>
      <c r="AR25" s="361">
        <v>1</v>
      </c>
    </row>
    <row r="26" spans="1:44" ht="13.5" thickBot="1" x14ac:dyDescent="0.25">
      <c r="P26" s="418" t="s">
        <v>42</v>
      </c>
      <c r="Q26" s="388" t="s">
        <v>29</v>
      </c>
      <c r="R26" s="388" t="s">
        <v>30</v>
      </c>
      <c r="S26" s="389" t="s">
        <v>28</v>
      </c>
      <c r="T26" s="365"/>
      <c r="U26" s="366">
        <v>6.6180000000000003</v>
      </c>
      <c r="V26" s="72">
        <v>2</v>
      </c>
      <c r="W26" s="366">
        <v>7.0180000000000007</v>
      </c>
      <c r="X26" s="366">
        <v>6.6449999999999996</v>
      </c>
      <c r="Y26" s="72">
        <v>3</v>
      </c>
      <c r="Z26" s="366">
        <v>7.2449999999999992</v>
      </c>
      <c r="AA26" s="366">
        <v>6.6369999999999996</v>
      </c>
      <c r="AB26" s="72">
        <v>3</v>
      </c>
      <c r="AC26" s="366">
        <v>7.2370000000000001</v>
      </c>
      <c r="AD26" s="371">
        <v>1</v>
      </c>
      <c r="AM26" s="373">
        <v>4</v>
      </c>
      <c r="AN26" s="374">
        <v>2</v>
      </c>
      <c r="AO26" s="375">
        <v>4</v>
      </c>
      <c r="AP26" s="374">
        <v>1</v>
      </c>
      <c r="AQ26" s="374">
        <v>0</v>
      </c>
      <c r="AR26" s="375">
        <v>0</v>
      </c>
    </row>
    <row r="27" spans="1:44" ht="13.5" thickBot="1" x14ac:dyDescent="0.25">
      <c r="U27" s="391"/>
      <c r="V27" s="391"/>
      <c r="W27" s="391"/>
      <c r="X27" s="391"/>
      <c r="Y27" s="391"/>
      <c r="Z27" s="419"/>
      <c r="AA27" s="360"/>
      <c r="AB27" s="392"/>
      <c r="AC27" s="391"/>
    </row>
    <row r="28" spans="1:44" ht="12.75" customHeight="1" x14ac:dyDescent="0.2">
      <c r="A28" s="239">
        <v>41819</v>
      </c>
      <c r="B28" s="252"/>
      <c r="C28" s="241" t="s">
        <v>82</v>
      </c>
      <c r="D28" s="425"/>
      <c r="E28" s="425"/>
      <c r="F28" s="426"/>
      <c r="G28" s="54"/>
      <c r="H28" s="245" t="s">
        <v>20</v>
      </c>
      <c r="I28" s="246"/>
      <c r="J28" s="246"/>
      <c r="K28" s="246"/>
      <c r="L28" s="246"/>
      <c r="M28" s="247"/>
      <c r="P28" s="325" t="s">
        <v>109</v>
      </c>
      <c r="Q28" s="325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7"/>
      <c r="AC28" s="326"/>
      <c r="AD28" s="326"/>
      <c r="AE28" s="326"/>
      <c r="AF28" s="326"/>
      <c r="AG28" s="326"/>
      <c r="AH28" s="326"/>
      <c r="AI28" s="326"/>
    </row>
    <row r="29" spans="1:44" s="328" customFormat="1" ht="16.5" thickBot="1" x14ac:dyDescent="0.25">
      <c r="A29" s="427"/>
      <c r="B29" s="253"/>
      <c r="C29" s="428"/>
      <c r="D29" s="428"/>
      <c r="E29" s="428"/>
      <c r="F29" s="429"/>
      <c r="G29" s="36"/>
      <c r="H29" s="430" t="s">
        <v>124</v>
      </c>
      <c r="I29" s="431"/>
      <c r="J29" s="45" t="s">
        <v>21</v>
      </c>
      <c r="K29" s="45"/>
      <c r="L29" s="45"/>
      <c r="M29" s="46"/>
      <c r="N29"/>
      <c r="P29" s="7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329"/>
      <c r="AC29" s="80"/>
      <c r="AD29" s="80"/>
      <c r="AE29" s="80"/>
      <c r="AF29" s="80"/>
      <c r="AG29" s="80"/>
      <c r="AH29" s="80"/>
      <c r="AI29" s="80"/>
      <c r="AJ29" s="80"/>
      <c r="AM29" s="330"/>
      <c r="AN29" s="330"/>
      <c r="AO29" s="330"/>
      <c r="AP29" s="330"/>
      <c r="AQ29" s="330"/>
      <c r="AR29" s="330"/>
    </row>
    <row r="30" spans="1:44" ht="16.5" thickBot="1" x14ac:dyDescent="0.3">
      <c r="A30" s="248" t="s">
        <v>92</v>
      </c>
      <c r="B30" s="432"/>
      <c r="C30" s="432"/>
      <c r="D30" s="433"/>
      <c r="E30" s="434" t="s">
        <v>5</v>
      </c>
      <c r="F30" s="435" t="s">
        <v>18</v>
      </c>
      <c r="H30" s="430" t="s">
        <v>125</v>
      </c>
      <c r="I30" s="431"/>
      <c r="J30" s="45" t="s">
        <v>60</v>
      </c>
      <c r="K30" s="45"/>
      <c r="L30" s="45"/>
      <c r="M30" s="46"/>
      <c r="P30" s="331" t="s">
        <v>35</v>
      </c>
      <c r="Q30" s="332"/>
      <c r="R30" s="332"/>
      <c r="S30" s="332"/>
      <c r="U30" s="333" t="s">
        <v>110</v>
      </c>
      <c r="V30" s="334"/>
      <c r="W30" s="335">
        <v>1</v>
      </c>
      <c r="X30" s="335"/>
      <c r="Y30" s="335">
        <v>2</v>
      </c>
      <c r="Z30" s="335"/>
      <c r="AA30" s="335"/>
      <c r="AB30" s="336"/>
      <c r="AF30" s="337"/>
      <c r="AG30" s="337"/>
      <c r="AH30" s="337"/>
      <c r="AI30" s="337"/>
      <c r="AM30" s="338">
        <v>2</v>
      </c>
    </row>
    <row r="31" spans="1:44" ht="16.5" thickBot="1" x14ac:dyDescent="0.3">
      <c r="A31" s="58"/>
      <c r="B31" s="59"/>
      <c r="C31" s="161" t="s">
        <v>13</v>
      </c>
      <c r="D31" s="60"/>
      <c r="E31" s="39" t="s">
        <v>51</v>
      </c>
      <c r="F31" s="30">
        <v>100</v>
      </c>
      <c r="H31" s="436" t="s">
        <v>126</v>
      </c>
      <c r="I31" s="437"/>
      <c r="J31" s="48" t="s">
        <v>70</v>
      </c>
      <c r="K31" s="48"/>
      <c r="L31" s="48"/>
      <c r="M31" s="49"/>
      <c r="R31" s="55"/>
      <c r="S31" s="54"/>
      <c r="U31" s="339" t="s">
        <v>111</v>
      </c>
      <c r="V31" s="340">
        <v>1</v>
      </c>
      <c r="W31" s="465">
        <v>2</v>
      </c>
      <c r="X31" s="466">
        <v>3</v>
      </c>
      <c r="Y31" s="467">
        <v>4</v>
      </c>
      <c r="Z31" s="468">
        <v>5</v>
      </c>
      <c r="AA31" s="469">
        <v>6</v>
      </c>
      <c r="AB31" s="470">
        <v>7</v>
      </c>
      <c r="AM31" s="347">
        <v>4</v>
      </c>
    </row>
    <row r="32" spans="1:44" ht="16.5" thickBot="1" x14ac:dyDescent="0.3">
      <c r="B32" s="3"/>
      <c r="C32" s="54"/>
      <c r="D32" s="54"/>
      <c r="E32" s="54"/>
      <c r="F32" s="54"/>
      <c r="I32" s="54"/>
      <c r="P32" s="337"/>
      <c r="Q32" s="337"/>
      <c r="R32" s="337"/>
      <c r="S32" s="337"/>
      <c r="U32" s="99"/>
      <c r="V32" s="99"/>
      <c r="W32" s="99"/>
      <c r="X32" s="99"/>
      <c r="Y32" s="99"/>
      <c r="Z32" s="99"/>
      <c r="AA32" s="99"/>
      <c r="AB32" s="348"/>
      <c r="AC32" s="99"/>
      <c r="AF32" s="331" t="s">
        <v>36</v>
      </c>
      <c r="AG32" s="331"/>
      <c r="AH32" s="331"/>
      <c r="AI32" s="331"/>
    </row>
    <row r="33" spans="1:44" ht="13.5" thickBot="1" x14ac:dyDescent="0.25">
      <c r="A33" s="438" t="s">
        <v>33</v>
      </c>
      <c r="B33" s="439" t="s">
        <v>0</v>
      </c>
      <c r="C33" s="440" t="s">
        <v>11</v>
      </c>
      <c r="D33" s="440" t="s">
        <v>12</v>
      </c>
      <c r="E33" s="441" t="s">
        <v>34</v>
      </c>
      <c r="F33" s="440" t="s">
        <v>127</v>
      </c>
      <c r="G33" s="440" t="s">
        <v>113</v>
      </c>
      <c r="H33" s="441" t="s">
        <v>128</v>
      </c>
      <c r="I33" s="440" t="s">
        <v>129</v>
      </c>
      <c r="J33" s="440" t="s">
        <v>113</v>
      </c>
      <c r="K33" s="441" t="s">
        <v>130</v>
      </c>
      <c r="L33" s="442" t="s">
        <v>131</v>
      </c>
      <c r="M33" s="443" t="s">
        <v>132</v>
      </c>
      <c r="N33" s="444" t="s">
        <v>133</v>
      </c>
      <c r="U33" s="349"/>
      <c r="V33" s="394"/>
      <c r="W33" s="351"/>
      <c r="X33" s="349"/>
      <c r="Y33" s="394"/>
      <c r="Z33" s="349"/>
      <c r="AA33" s="349"/>
      <c r="AB33" s="394"/>
      <c r="AC33" s="349"/>
    </row>
    <row r="34" spans="1:44" ht="13.5" thickBot="1" x14ac:dyDescent="0.25">
      <c r="A34" s="445">
        <v>1</v>
      </c>
      <c r="B34" s="446">
        <v>11511303588</v>
      </c>
      <c r="C34" s="447" t="s">
        <v>80</v>
      </c>
      <c r="D34" s="448" t="s">
        <v>24</v>
      </c>
      <c r="E34" s="449">
        <v>9</v>
      </c>
      <c r="F34" s="448">
        <v>5.0119999999999996</v>
      </c>
      <c r="G34" s="448"/>
      <c r="H34" s="450">
        <v>5.0119999999999996</v>
      </c>
      <c r="I34" s="448">
        <v>100</v>
      </c>
      <c r="J34" s="448"/>
      <c r="K34" s="450">
        <v>100</v>
      </c>
      <c r="L34" s="452">
        <v>5.0119999999999996</v>
      </c>
      <c r="M34" s="453">
        <v>100</v>
      </c>
      <c r="N34" s="454">
        <v>1</v>
      </c>
      <c r="P34" s="352" t="s">
        <v>38</v>
      </c>
      <c r="Q34" s="353"/>
      <c r="R34" s="55"/>
      <c r="S34" s="54"/>
      <c r="U34" s="354" t="s">
        <v>112</v>
      </c>
      <c r="V34" s="355" t="s">
        <v>113</v>
      </c>
      <c r="W34" s="356" t="s">
        <v>114</v>
      </c>
      <c r="X34" s="356" t="s">
        <v>115</v>
      </c>
      <c r="Y34" s="355" t="s">
        <v>113</v>
      </c>
      <c r="Z34" s="356" t="s">
        <v>116</v>
      </c>
      <c r="AA34" s="356" t="s">
        <v>117</v>
      </c>
      <c r="AB34" s="355" t="s">
        <v>113</v>
      </c>
      <c r="AC34" s="357" t="s">
        <v>118</v>
      </c>
      <c r="AD34" s="358" t="s">
        <v>119</v>
      </c>
      <c r="AM34" s="359">
        <v>0</v>
      </c>
      <c r="AN34" s="360">
        <v>0</v>
      </c>
      <c r="AO34" s="361">
        <v>0</v>
      </c>
    </row>
    <row r="35" spans="1:44" x14ac:dyDescent="0.2">
      <c r="A35" s="445">
        <v>2</v>
      </c>
      <c r="B35" s="446">
        <v>11511303486</v>
      </c>
      <c r="C35" s="447" t="s">
        <v>27</v>
      </c>
      <c r="D35" s="448" t="s">
        <v>28</v>
      </c>
      <c r="E35" s="449">
        <v>2000</v>
      </c>
      <c r="F35" s="448">
        <v>5.7610000000000001</v>
      </c>
      <c r="G35" s="448">
        <v>1</v>
      </c>
      <c r="H35" s="450">
        <v>5.9610000000000003</v>
      </c>
      <c r="I35" s="448">
        <v>100</v>
      </c>
      <c r="J35" s="448"/>
      <c r="K35" s="450">
        <v>100</v>
      </c>
      <c r="L35" s="452">
        <v>5.9610000000000003</v>
      </c>
      <c r="M35" s="453">
        <v>100</v>
      </c>
      <c r="N35" s="454">
        <v>2</v>
      </c>
      <c r="P35" s="362">
        <v>1</v>
      </c>
      <c r="Q35" s="363">
        <v>11511303588</v>
      </c>
      <c r="R35" s="363" t="s">
        <v>80</v>
      </c>
      <c r="S35" s="364" t="s">
        <v>24</v>
      </c>
      <c r="T35" s="365"/>
      <c r="U35" s="366">
        <v>100</v>
      </c>
      <c r="V35" s="72"/>
      <c r="W35" s="366">
        <v>100</v>
      </c>
      <c r="X35" s="366">
        <v>100</v>
      </c>
      <c r="Y35" s="72"/>
      <c r="Z35" s="366">
        <v>100</v>
      </c>
      <c r="AA35" s="366"/>
      <c r="AB35" s="72"/>
      <c r="AC35" s="366">
        <v>0</v>
      </c>
      <c r="AD35" s="367">
        <v>0</v>
      </c>
      <c r="AH35" s="55"/>
      <c r="AI35" s="54"/>
      <c r="AM35" s="359">
        <v>2</v>
      </c>
      <c r="AN35" s="360">
        <v>4</v>
      </c>
      <c r="AO35" s="361">
        <v>2</v>
      </c>
      <c r="AP35" s="360">
        <v>0</v>
      </c>
      <c r="AQ35" s="360">
        <v>0</v>
      </c>
      <c r="AR35" s="361">
        <v>0</v>
      </c>
    </row>
    <row r="36" spans="1:44" ht="13.5" thickBot="1" x14ac:dyDescent="0.25">
      <c r="A36" s="445">
        <v>3</v>
      </c>
      <c r="B36" s="446" t="s">
        <v>134</v>
      </c>
      <c r="C36" s="451" t="s">
        <v>135</v>
      </c>
      <c r="D36" s="56" t="s">
        <v>28</v>
      </c>
      <c r="E36" s="449">
        <v>2000</v>
      </c>
      <c r="F36" s="56">
        <v>5.9269999999999996</v>
      </c>
      <c r="G36" s="448">
        <v>1</v>
      </c>
      <c r="H36" s="450">
        <v>6.1269999999999998</v>
      </c>
      <c r="I36" s="448">
        <v>100</v>
      </c>
      <c r="J36" s="448"/>
      <c r="K36" s="450">
        <v>100</v>
      </c>
      <c r="L36" s="452">
        <v>6.1269999999999998</v>
      </c>
      <c r="M36" s="453">
        <v>100</v>
      </c>
      <c r="N36" s="454">
        <v>3</v>
      </c>
      <c r="P36" s="368">
        <v>4</v>
      </c>
      <c r="Q36" s="369" t="s">
        <v>89</v>
      </c>
      <c r="R36" s="369" t="s">
        <v>90</v>
      </c>
      <c r="S36" s="370" t="s">
        <v>28</v>
      </c>
      <c r="T36" s="365"/>
      <c r="U36" s="366">
        <v>6.0259999999999998</v>
      </c>
      <c r="V36" s="72">
        <v>3</v>
      </c>
      <c r="W36" s="366">
        <v>6.6259999999999994</v>
      </c>
      <c r="X36" s="366">
        <v>6.5140000000000002</v>
      </c>
      <c r="Y36" s="72">
        <v>1</v>
      </c>
      <c r="Z36" s="366">
        <v>6.7140000000000004</v>
      </c>
      <c r="AA36" s="366"/>
      <c r="AB36" s="72"/>
      <c r="AC36" s="366">
        <v>0</v>
      </c>
      <c r="AD36" s="371">
        <v>2</v>
      </c>
      <c r="AF36" s="372" t="s">
        <v>120</v>
      </c>
      <c r="AG36" s="372"/>
      <c r="AH36" s="55"/>
      <c r="AI36" s="54"/>
      <c r="AM36" s="373">
        <v>4</v>
      </c>
      <c r="AN36" s="374">
        <v>2</v>
      </c>
      <c r="AO36" s="375">
        <v>4</v>
      </c>
      <c r="AP36" s="374">
        <v>1</v>
      </c>
      <c r="AQ36" s="374">
        <v>1</v>
      </c>
      <c r="AR36" s="375">
        <v>0</v>
      </c>
    </row>
    <row r="37" spans="1:44" ht="13.5" thickBot="1" x14ac:dyDescent="0.25">
      <c r="A37" s="445">
        <v>4</v>
      </c>
      <c r="B37" s="471" t="s">
        <v>89</v>
      </c>
      <c r="C37" s="451" t="s">
        <v>90</v>
      </c>
      <c r="D37" s="56" t="s">
        <v>28</v>
      </c>
      <c r="E37" s="449">
        <v>26</v>
      </c>
      <c r="F37" s="448">
        <v>6.1660000000000004</v>
      </c>
      <c r="G37" s="56"/>
      <c r="H37" s="450">
        <v>6.1660000000000004</v>
      </c>
      <c r="I37" s="448">
        <v>100</v>
      </c>
      <c r="J37" s="56"/>
      <c r="K37" s="450">
        <v>100</v>
      </c>
      <c r="L37" s="452">
        <v>6.1660000000000004</v>
      </c>
      <c r="M37" s="453">
        <v>100</v>
      </c>
      <c r="N37" s="454">
        <v>4</v>
      </c>
      <c r="P37" s="54"/>
      <c r="R37" s="55"/>
      <c r="S37" s="54"/>
      <c r="U37" s="376"/>
      <c r="V37" s="377" t="s">
        <v>102</v>
      </c>
      <c r="W37" s="378"/>
      <c r="X37" s="376"/>
      <c r="Y37" s="377"/>
      <c r="Z37" s="376"/>
      <c r="AA37" s="376"/>
      <c r="AB37" s="377"/>
      <c r="AC37" s="376"/>
      <c r="AF37" s="379" t="s">
        <v>41</v>
      </c>
      <c r="AG37" s="363" t="s">
        <v>89</v>
      </c>
      <c r="AH37" s="363" t="s">
        <v>90</v>
      </c>
      <c r="AI37" s="380" t="s">
        <v>28</v>
      </c>
    </row>
    <row r="38" spans="1:44" ht="13.5" thickBot="1" x14ac:dyDescent="0.25">
      <c r="A38" s="445">
        <v>5</v>
      </c>
      <c r="B38" s="446">
        <v>11511202450</v>
      </c>
      <c r="C38" s="447" t="s">
        <v>88</v>
      </c>
      <c r="D38" s="448" t="s">
        <v>67</v>
      </c>
      <c r="E38" s="449">
        <v>18</v>
      </c>
      <c r="F38" s="448">
        <v>100</v>
      </c>
      <c r="G38" s="448"/>
      <c r="H38" s="450">
        <v>100</v>
      </c>
      <c r="I38" s="451">
        <v>5.6580000000000004</v>
      </c>
      <c r="J38" s="448">
        <v>3</v>
      </c>
      <c r="K38" s="450">
        <v>6.2580000000000009</v>
      </c>
      <c r="L38" s="452">
        <v>6.2580000000000009</v>
      </c>
      <c r="M38" s="453">
        <v>100</v>
      </c>
      <c r="N38" s="454">
        <v>5</v>
      </c>
      <c r="P38" s="352" t="s">
        <v>45</v>
      </c>
      <c r="Q38" s="353"/>
      <c r="R38" s="55"/>
      <c r="S38" s="54"/>
      <c r="U38" s="354" t="s">
        <v>112</v>
      </c>
      <c r="V38" s="355" t="s">
        <v>113</v>
      </c>
      <c r="W38" s="356" t="s">
        <v>114</v>
      </c>
      <c r="X38" s="356" t="s">
        <v>115</v>
      </c>
      <c r="Y38" s="355" t="s">
        <v>113</v>
      </c>
      <c r="Z38" s="356" t="s">
        <v>116</v>
      </c>
      <c r="AA38" s="356" t="s">
        <v>117</v>
      </c>
      <c r="AB38" s="355" t="s">
        <v>113</v>
      </c>
      <c r="AC38" s="357" t="s">
        <v>118</v>
      </c>
      <c r="AD38" s="358" t="s">
        <v>119</v>
      </c>
      <c r="AF38" s="381" t="s">
        <v>42</v>
      </c>
      <c r="AG38" s="382">
        <v>11511303486</v>
      </c>
      <c r="AH38" s="382" t="s">
        <v>27</v>
      </c>
      <c r="AI38" s="383" t="s">
        <v>28</v>
      </c>
      <c r="AM38" s="359">
        <v>1</v>
      </c>
      <c r="AN38" s="360">
        <v>0</v>
      </c>
      <c r="AO38" s="361">
        <v>0</v>
      </c>
    </row>
    <row r="39" spans="1:44" x14ac:dyDescent="0.2">
      <c r="A39" s="445">
        <v>6</v>
      </c>
      <c r="B39" s="446">
        <v>11511303960</v>
      </c>
      <c r="C39" s="447" t="s">
        <v>25</v>
      </c>
      <c r="D39" s="448" t="s">
        <v>26</v>
      </c>
      <c r="E39" s="449">
        <v>2000</v>
      </c>
      <c r="F39" s="448">
        <v>6.5</v>
      </c>
      <c r="G39" s="448">
        <v>4</v>
      </c>
      <c r="H39" s="450">
        <v>7.3</v>
      </c>
      <c r="I39" s="448">
        <v>6.02</v>
      </c>
      <c r="J39" s="448">
        <v>2</v>
      </c>
      <c r="K39" s="450">
        <v>6.42</v>
      </c>
      <c r="L39" s="452">
        <v>6.42</v>
      </c>
      <c r="M39" s="453">
        <v>7.3</v>
      </c>
      <c r="N39" s="454">
        <v>6</v>
      </c>
      <c r="P39" s="384">
        <v>2</v>
      </c>
      <c r="Q39" s="385">
        <v>11511303486</v>
      </c>
      <c r="R39" s="385" t="s">
        <v>27</v>
      </c>
      <c r="S39" s="386" t="s">
        <v>28</v>
      </c>
      <c r="T39" s="365"/>
      <c r="U39" s="366">
        <v>6.5469999999999997</v>
      </c>
      <c r="V39" s="72">
        <v>1</v>
      </c>
      <c r="W39" s="366">
        <v>6.7469999999999999</v>
      </c>
      <c r="X39" s="366">
        <v>6.8520000000000003</v>
      </c>
      <c r="Y39" s="72">
        <v>1</v>
      </c>
      <c r="Z39" s="366">
        <v>7.0520000000000005</v>
      </c>
      <c r="AA39" s="366"/>
      <c r="AB39" s="72"/>
      <c r="AC39" s="366">
        <v>0</v>
      </c>
      <c r="AD39" s="367">
        <v>2</v>
      </c>
      <c r="AM39" s="359">
        <v>4</v>
      </c>
      <c r="AN39" s="360">
        <v>2</v>
      </c>
      <c r="AO39" s="361">
        <v>4</v>
      </c>
      <c r="AP39" s="360">
        <v>1</v>
      </c>
      <c r="AQ39" s="360">
        <v>1</v>
      </c>
      <c r="AR39" s="361">
        <v>0</v>
      </c>
    </row>
    <row r="40" spans="1:44" ht="13.5" thickBot="1" x14ac:dyDescent="0.25">
      <c r="A40" s="445">
        <v>7</v>
      </c>
      <c r="B40" s="446">
        <v>11511303831</v>
      </c>
      <c r="C40" s="447" t="s">
        <v>54</v>
      </c>
      <c r="D40" s="448" t="s">
        <v>55</v>
      </c>
      <c r="E40" s="449">
        <v>27</v>
      </c>
      <c r="F40" s="448">
        <v>6.5780000000000003</v>
      </c>
      <c r="G40" s="448">
        <v>1</v>
      </c>
      <c r="H40" s="450">
        <v>6.7780000000000005</v>
      </c>
      <c r="I40" s="448">
        <v>100</v>
      </c>
      <c r="J40" s="448"/>
      <c r="K40" s="450">
        <v>100</v>
      </c>
      <c r="L40" s="452">
        <v>6.7780000000000005</v>
      </c>
      <c r="M40" s="453">
        <v>100</v>
      </c>
      <c r="N40" s="454">
        <v>7</v>
      </c>
      <c r="P40" s="387">
        <v>3</v>
      </c>
      <c r="Q40" s="388" t="s">
        <v>134</v>
      </c>
      <c r="R40" s="388" t="s">
        <v>135</v>
      </c>
      <c r="S40" s="389" t="s">
        <v>28</v>
      </c>
      <c r="T40" s="365"/>
      <c r="U40" s="366">
        <v>100</v>
      </c>
      <c r="V40" s="72"/>
      <c r="W40" s="366">
        <v>100</v>
      </c>
      <c r="X40" s="366">
        <v>100</v>
      </c>
      <c r="Y40" s="72"/>
      <c r="Z40" s="366">
        <v>100</v>
      </c>
      <c r="AA40" s="366"/>
      <c r="AB40" s="72"/>
      <c r="AC40" s="366">
        <v>0</v>
      </c>
      <c r="AD40" s="371">
        <v>0</v>
      </c>
      <c r="AF40" s="390" t="s">
        <v>121</v>
      </c>
      <c r="AG40" s="390"/>
      <c r="AH40" s="390"/>
      <c r="AI40" s="54"/>
      <c r="AM40" s="373">
        <v>2</v>
      </c>
      <c r="AN40" s="374">
        <v>4</v>
      </c>
      <c r="AO40" s="375">
        <v>2</v>
      </c>
      <c r="AP40" s="374">
        <v>0</v>
      </c>
      <c r="AQ40" s="374">
        <v>0</v>
      </c>
      <c r="AR40" s="375">
        <v>0</v>
      </c>
    </row>
    <row r="41" spans="1:44" x14ac:dyDescent="0.2">
      <c r="A41" s="445">
        <v>8</v>
      </c>
      <c r="B41" s="446" t="s">
        <v>76</v>
      </c>
      <c r="C41" s="447" t="s">
        <v>77</v>
      </c>
      <c r="D41" s="56" t="s">
        <v>24</v>
      </c>
      <c r="E41" s="449">
        <v>30</v>
      </c>
      <c r="F41" s="448">
        <v>6.8019999999999996</v>
      </c>
      <c r="G41" s="56"/>
      <c r="H41" s="450">
        <v>6.8019999999999996</v>
      </c>
      <c r="I41" s="451">
        <v>6.8890000000000002</v>
      </c>
      <c r="J41" s="56"/>
      <c r="K41" s="450">
        <v>6.8890000000000002</v>
      </c>
      <c r="L41" s="452">
        <v>6.8019999999999996</v>
      </c>
      <c r="M41" s="453">
        <v>6.8890000000000002</v>
      </c>
      <c r="N41" s="454">
        <v>8</v>
      </c>
      <c r="U41" s="391"/>
      <c r="V41" s="391"/>
      <c r="W41" s="391"/>
      <c r="X41" s="391"/>
      <c r="Y41" s="391"/>
      <c r="Z41" s="391"/>
      <c r="AA41" s="391"/>
      <c r="AB41" s="392"/>
      <c r="AC41" s="391"/>
      <c r="AF41" s="379" t="s">
        <v>43</v>
      </c>
      <c r="AG41" s="363">
        <v>11511303588</v>
      </c>
      <c r="AH41" s="363" t="s">
        <v>80</v>
      </c>
      <c r="AI41" s="380" t="s">
        <v>24</v>
      </c>
    </row>
    <row r="42" spans="1:44" x14ac:dyDescent="0.2">
      <c r="A42" s="472">
        <v>9</v>
      </c>
      <c r="B42" s="446" t="s">
        <v>83</v>
      </c>
      <c r="C42" s="447" t="s">
        <v>84</v>
      </c>
      <c r="D42" s="448" t="s">
        <v>26</v>
      </c>
      <c r="E42" s="449">
        <v>2000</v>
      </c>
      <c r="F42" s="448">
        <v>6.4080000000000004</v>
      </c>
      <c r="G42" s="448">
        <v>3</v>
      </c>
      <c r="H42" s="450">
        <v>7.0080000000000009</v>
      </c>
      <c r="I42" s="448">
        <v>100</v>
      </c>
      <c r="J42" s="448"/>
      <c r="K42" s="450">
        <v>100</v>
      </c>
      <c r="L42" s="452">
        <v>7.0080000000000009</v>
      </c>
      <c r="M42" s="453">
        <v>100</v>
      </c>
      <c r="N42" s="454">
        <v>9</v>
      </c>
      <c r="AF42" s="381" t="s">
        <v>44</v>
      </c>
      <c r="AG42" s="382" t="s">
        <v>134</v>
      </c>
      <c r="AH42" s="382" t="s">
        <v>135</v>
      </c>
      <c r="AI42" s="383" t="s">
        <v>28</v>
      </c>
    </row>
    <row r="43" spans="1:44" ht="13.5" thickBot="1" x14ac:dyDescent="0.25">
      <c r="A43" s="473">
        <v>10</v>
      </c>
      <c r="B43" s="456">
        <v>11511303279</v>
      </c>
      <c r="C43" s="457" t="s">
        <v>53</v>
      </c>
      <c r="D43" s="474" t="s">
        <v>26</v>
      </c>
      <c r="E43" s="459">
        <v>11</v>
      </c>
      <c r="F43" s="458">
        <v>100</v>
      </c>
      <c r="G43" s="474"/>
      <c r="H43" s="460">
        <v>100</v>
      </c>
      <c r="I43" s="475">
        <v>100</v>
      </c>
      <c r="J43" s="474"/>
      <c r="K43" s="460">
        <v>100</v>
      </c>
      <c r="L43" s="461">
        <v>100</v>
      </c>
      <c r="M43" s="462">
        <v>100</v>
      </c>
      <c r="N43" s="463">
        <v>10</v>
      </c>
    </row>
    <row r="44" spans="1:44" x14ac:dyDescent="0.2">
      <c r="P44" s="79"/>
      <c r="Q44" s="79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329"/>
      <c r="AC44" s="80"/>
      <c r="AD44" s="80"/>
      <c r="AE44" s="80"/>
      <c r="AF44" s="80"/>
      <c r="AG44" s="80"/>
      <c r="AH44" s="80"/>
      <c r="AI44" s="80"/>
      <c r="AJ44" s="80"/>
    </row>
    <row r="45" spans="1:44" ht="16.5" thickBot="1" x14ac:dyDescent="0.3">
      <c r="P45" s="331" t="s">
        <v>46</v>
      </c>
      <c r="Q45" s="331"/>
      <c r="R45" s="331"/>
      <c r="S45" s="331"/>
      <c r="U45" s="349"/>
      <c r="V45" s="394"/>
      <c r="W45" s="351"/>
      <c r="X45" s="349"/>
      <c r="Y45" s="394"/>
      <c r="Z45" s="349"/>
      <c r="AA45" s="349"/>
      <c r="AB45" s="394"/>
      <c r="AC45" s="349"/>
      <c r="AF45" s="395" t="s">
        <v>122</v>
      </c>
      <c r="AG45" s="395"/>
      <c r="AH45" s="395"/>
      <c r="AI45" s="395"/>
    </row>
    <row r="46" spans="1:44" ht="13.5" thickBot="1" x14ac:dyDescent="0.25">
      <c r="P46"/>
      <c r="Q46"/>
      <c r="R46" s="55"/>
      <c r="S46" s="54"/>
      <c r="U46" s="354" t="s">
        <v>112</v>
      </c>
      <c r="V46" s="355" t="s">
        <v>113</v>
      </c>
      <c r="W46" s="356" t="s">
        <v>114</v>
      </c>
      <c r="X46" s="356" t="s">
        <v>115</v>
      </c>
      <c r="Y46" s="355" t="s">
        <v>113</v>
      </c>
      <c r="Z46" s="356" t="s">
        <v>116</v>
      </c>
      <c r="AA46" s="356" t="s">
        <v>117</v>
      </c>
      <c r="AB46" s="355" t="s">
        <v>113</v>
      </c>
      <c r="AC46" s="357" t="s">
        <v>118</v>
      </c>
      <c r="AD46" s="358" t="s">
        <v>119</v>
      </c>
      <c r="AF46" s="396" t="s">
        <v>40</v>
      </c>
      <c r="AG46" s="397" t="s">
        <v>0</v>
      </c>
      <c r="AH46" s="398" t="s">
        <v>11</v>
      </c>
      <c r="AI46" s="399" t="s">
        <v>12</v>
      </c>
      <c r="AM46" s="359">
        <v>0</v>
      </c>
      <c r="AN46" s="360">
        <v>0</v>
      </c>
      <c r="AO46" s="361">
        <v>0</v>
      </c>
    </row>
    <row r="47" spans="1:44" x14ac:dyDescent="0.2">
      <c r="P47" s="400" t="s">
        <v>43</v>
      </c>
      <c r="Q47" s="363">
        <v>11511303588</v>
      </c>
      <c r="R47" s="363" t="s">
        <v>80</v>
      </c>
      <c r="S47" s="364" t="s">
        <v>24</v>
      </c>
      <c r="T47" s="365"/>
      <c r="U47" s="366">
        <v>6.8550000000000004</v>
      </c>
      <c r="V47" s="72"/>
      <c r="W47" s="366">
        <v>6.8550000000000004</v>
      </c>
      <c r="X47" s="366">
        <v>6.4720000000000004</v>
      </c>
      <c r="Y47" s="72"/>
      <c r="Z47" s="366">
        <v>6.4720000000000004</v>
      </c>
      <c r="AA47" s="366"/>
      <c r="AB47" s="72"/>
      <c r="AC47" s="366">
        <v>0</v>
      </c>
      <c r="AD47" s="367">
        <v>2</v>
      </c>
      <c r="AF47" s="401">
        <v>1</v>
      </c>
      <c r="AG47" s="402">
        <v>11511303486</v>
      </c>
      <c r="AH47" s="403" t="s">
        <v>27</v>
      </c>
      <c r="AI47" s="404" t="s">
        <v>28</v>
      </c>
      <c r="AM47" s="359">
        <v>2</v>
      </c>
      <c r="AN47" s="360">
        <v>4</v>
      </c>
      <c r="AO47" s="361">
        <v>2</v>
      </c>
      <c r="AP47" s="360">
        <v>1</v>
      </c>
      <c r="AQ47" s="360">
        <v>1</v>
      </c>
      <c r="AR47" s="361">
        <v>0</v>
      </c>
    </row>
    <row r="48" spans="1:44" ht="13.5" thickBot="1" x14ac:dyDescent="0.25">
      <c r="P48" s="405" t="s">
        <v>44</v>
      </c>
      <c r="Q48" s="369" t="s">
        <v>134</v>
      </c>
      <c r="R48" s="369" t="s">
        <v>135</v>
      </c>
      <c r="S48" s="370" t="s">
        <v>28</v>
      </c>
      <c r="T48" s="365"/>
      <c r="U48" s="366">
        <v>100</v>
      </c>
      <c r="V48" s="72"/>
      <c r="W48" s="366">
        <v>100</v>
      </c>
      <c r="X48" s="366">
        <v>100</v>
      </c>
      <c r="Y48" s="72"/>
      <c r="Z48" s="366">
        <v>100</v>
      </c>
      <c r="AA48" s="366"/>
      <c r="AB48" s="72"/>
      <c r="AC48" s="366">
        <v>0</v>
      </c>
      <c r="AD48" s="371">
        <v>0</v>
      </c>
      <c r="AF48" s="401">
        <v>2</v>
      </c>
      <c r="AG48" s="402" t="s">
        <v>89</v>
      </c>
      <c r="AH48" s="403" t="s">
        <v>90</v>
      </c>
      <c r="AI48" s="404" t="s">
        <v>28</v>
      </c>
      <c r="AM48" s="373">
        <v>4</v>
      </c>
      <c r="AN48" s="374">
        <v>2</v>
      </c>
      <c r="AO48" s="375">
        <v>4</v>
      </c>
      <c r="AP48" s="374">
        <v>0</v>
      </c>
      <c r="AQ48" s="374">
        <v>0</v>
      </c>
      <c r="AR48" s="375">
        <v>0</v>
      </c>
    </row>
    <row r="49" spans="16:44" x14ac:dyDescent="0.2">
      <c r="P49" s="406"/>
      <c r="Q49" s="406"/>
      <c r="R49" s="406"/>
      <c r="S49" s="406"/>
      <c r="U49" s="407"/>
      <c r="V49" s="407"/>
      <c r="W49" s="407"/>
      <c r="X49" s="407"/>
      <c r="Y49" s="407"/>
      <c r="Z49" s="407"/>
      <c r="AA49" s="407"/>
      <c r="AB49" s="408"/>
      <c r="AC49" s="407"/>
      <c r="AD49" s="99"/>
      <c r="AF49" s="401">
        <v>3</v>
      </c>
      <c r="AG49" s="402">
        <v>11511303588</v>
      </c>
      <c r="AH49" s="403" t="s">
        <v>80</v>
      </c>
      <c r="AI49" s="404" t="s">
        <v>24</v>
      </c>
    </row>
    <row r="50" spans="16:44" ht="16.5" thickBot="1" x14ac:dyDescent="0.3">
      <c r="P50" s="331" t="s">
        <v>39</v>
      </c>
      <c r="Q50" s="331"/>
      <c r="R50" s="331"/>
      <c r="S50" s="331"/>
      <c r="U50" s="349"/>
      <c r="V50" s="394"/>
      <c r="W50" s="351"/>
      <c r="X50" s="349"/>
      <c r="Y50" s="394"/>
      <c r="Z50" s="349"/>
      <c r="AA50" s="349"/>
      <c r="AB50" s="394"/>
      <c r="AC50" s="349"/>
      <c r="AF50" s="401">
        <v>4</v>
      </c>
      <c r="AG50" s="402" t="s">
        <v>134</v>
      </c>
      <c r="AH50" s="403" t="s">
        <v>135</v>
      </c>
      <c r="AI50" s="404" t="s">
        <v>28</v>
      </c>
      <c r="AJ50" s="409" t="s">
        <v>123</v>
      </c>
    </row>
    <row r="51" spans="16:44" ht="13.5" thickBot="1" x14ac:dyDescent="0.25">
      <c r="P51"/>
      <c r="Q51"/>
      <c r="R51" s="55"/>
      <c r="S51" s="54"/>
      <c r="U51" s="354" t="s">
        <v>112</v>
      </c>
      <c r="V51" s="355" t="s">
        <v>113</v>
      </c>
      <c r="W51" s="356" t="s">
        <v>114</v>
      </c>
      <c r="X51" s="356" t="s">
        <v>115</v>
      </c>
      <c r="Y51" s="355" t="s">
        <v>113</v>
      </c>
      <c r="Z51" s="356" t="s">
        <v>116</v>
      </c>
      <c r="AA51" s="356" t="s">
        <v>117</v>
      </c>
      <c r="AB51" s="355" t="s">
        <v>113</v>
      </c>
      <c r="AC51" s="357" t="s">
        <v>118</v>
      </c>
      <c r="AD51" s="358" t="s">
        <v>119</v>
      </c>
      <c r="AF51" s="410">
        <v>5</v>
      </c>
      <c r="AG51" s="411">
        <v>11511202450</v>
      </c>
      <c r="AH51" s="412" t="s">
        <v>88</v>
      </c>
      <c r="AI51" s="413" t="s">
        <v>67</v>
      </c>
      <c r="AJ51" s="414">
        <v>6.2580000000000009</v>
      </c>
      <c r="AM51" s="359">
        <v>0</v>
      </c>
      <c r="AN51" s="360">
        <v>0</v>
      </c>
      <c r="AO51" s="361">
        <v>0</v>
      </c>
    </row>
    <row r="52" spans="16:44" x14ac:dyDescent="0.2">
      <c r="P52" s="415" t="s">
        <v>41</v>
      </c>
      <c r="Q52" s="385" t="s">
        <v>89</v>
      </c>
      <c r="R52" s="385" t="s">
        <v>90</v>
      </c>
      <c r="S52" s="386" t="s">
        <v>28</v>
      </c>
      <c r="T52" s="365"/>
      <c r="U52" s="366">
        <v>6.5060000000000002</v>
      </c>
      <c r="V52" s="72">
        <v>3</v>
      </c>
      <c r="W52" s="366">
        <v>7.1059999999999999</v>
      </c>
      <c r="X52" s="366">
        <v>6.4279999999999999</v>
      </c>
      <c r="Y52" s="72">
        <v>4</v>
      </c>
      <c r="Z52" s="366">
        <v>7.2279999999999998</v>
      </c>
      <c r="AA52" s="366">
        <v>6.4409999999999998</v>
      </c>
      <c r="AB52" s="72">
        <v>1</v>
      </c>
      <c r="AC52" s="366">
        <v>6.641</v>
      </c>
      <c r="AD52" s="367">
        <v>1</v>
      </c>
      <c r="AF52" s="416">
        <v>6</v>
      </c>
      <c r="AG52" s="402">
        <v>11511303960</v>
      </c>
      <c r="AH52" s="403" t="s">
        <v>25</v>
      </c>
      <c r="AI52" s="404" t="s">
        <v>26</v>
      </c>
      <c r="AJ52" s="417">
        <v>6.42</v>
      </c>
      <c r="AM52" s="359">
        <v>2</v>
      </c>
      <c r="AN52" s="360">
        <v>4</v>
      </c>
      <c r="AO52" s="361">
        <v>2</v>
      </c>
      <c r="AP52" s="360">
        <v>0</v>
      </c>
      <c r="AQ52" s="360">
        <v>1</v>
      </c>
      <c r="AR52" s="361">
        <v>0</v>
      </c>
    </row>
    <row r="53" spans="16:44" ht="13.5" thickBot="1" x14ac:dyDescent="0.25">
      <c r="P53" s="418" t="s">
        <v>42</v>
      </c>
      <c r="Q53" s="388">
        <v>11511303486</v>
      </c>
      <c r="R53" s="388" t="s">
        <v>27</v>
      </c>
      <c r="S53" s="389" t="s">
        <v>28</v>
      </c>
      <c r="T53" s="365"/>
      <c r="U53" s="366">
        <v>6.6070000000000002</v>
      </c>
      <c r="V53" s="72">
        <v>1</v>
      </c>
      <c r="W53" s="366">
        <v>6.8070000000000004</v>
      </c>
      <c r="X53" s="366">
        <v>100</v>
      </c>
      <c r="Y53" s="72"/>
      <c r="Z53" s="366">
        <v>100</v>
      </c>
      <c r="AA53" s="366">
        <v>6.5359999999999996</v>
      </c>
      <c r="AB53" s="72"/>
      <c r="AC53" s="366">
        <v>6.5359999999999996</v>
      </c>
      <c r="AD53" s="371">
        <v>2</v>
      </c>
      <c r="AF53" s="416">
        <v>7</v>
      </c>
      <c r="AG53" s="402">
        <v>11511303831</v>
      </c>
      <c r="AH53" s="403" t="s">
        <v>54</v>
      </c>
      <c r="AI53" s="404" t="s">
        <v>55</v>
      </c>
      <c r="AJ53" s="417">
        <v>6.7780000000000005</v>
      </c>
      <c r="AM53" s="373">
        <v>4</v>
      </c>
      <c r="AN53" s="374">
        <v>2</v>
      </c>
      <c r="AO53" s="375">
        <v>4</v>
      </c>
      <c r="AP53" s="374">
        <v>1</v>
      </c>
      <c r="AQ53" s="374">
        <v>0</v>
      </c>
      <c r="AR53" s="375">
        <v>1</v>
      </c>
    </row>
    <row r="54" spans="16:44" x14ac:dyDescent="0.2">
      <c r="U54" s="391"/>
      <c r="V54" s="391"/>
      <c r="W54" s="391"/>
      <c r="X54" s="391"/>
      <c r="Y54" s="391"/>
      <c r="Z54" s="419"/>
      <c r="AA54" s="360"/>
      <c r="AB54" s="392"/>
      <c r="AC54" s="391"/>
      <c r="AF54" s="416">
        <v>8</v>
      </c>
      <c r="AG54" s="402" t="s">
        <v>76</v>
      </c>
      <c r="AH54" s="403" t="s">
        <v>77</v>
      </c>
      <c r="AI54" s="404" t="s">
        <v>24</v>
      </c>
      <c r="AJ54" s="417">
        <v>6.8019999999999996</v>
      </c>
    </row>
    <row r="55" spans="16:44" x14ac:dyDescent="0.2">
      <c r="U55" s="99"/>
      <c r="V55" s="406"/>
      <c r="W55" s="72"/>
      <c r="X55" s="99"/>
      <c r="Y55" s="99"/>
      <c r="Z55" s="99"/>
      <c r="AA55" s="99"/>
      <c r="AB55" s="348"/>
      <c r="AC55" s="99"/>
      <c r="AF55" s="416">
        <v>9</v>
      </c>
      <c r="AG55" s="402" t="s">
        <v>83</v>
      </c>
      <c r="AH55" s="403" t="s">
        <v>84</v>
      </c>
      <c r="AI55" s="404" t="s">
        <v>26</v>
      </c>
      <c r="AJ55" s="417">
        <v>7.0080000000000009</v>
      </c>
    </row>
    <row r="56" spans="16:44" x14ac:dyDescent="0.2">
      <c r="V56" s="55"/>
      <c r="W56" s="54"/>
      <c r="AF56" s="420">
        <v>10</v>
      </c>
      <c r="AG56" s="421">
        <v>11511303279</v>
      </c>
      <c r="AH56" s="422" t="s">
        <v>53</v>
      </c>
      <c r="AI56" s="423" t="s">
        <v>26</v>
      </c>
      <c r="AJ56" s="424">
        <v>100</v>
      </c>
    </row>
    <row r="57" spans="16:44" x14ac:dyDescent="0.2">
      <c r="V57" s="55"/>
      <c r="W57" s="54"/>
    </row>
    <row r="58" spans="16:44" x14ac:dyDescent="0.2">
      <c r="V58" s="55"/>
      <c r="W58" s="54"/>
    </row>
    <row r="59" spans="16:44" x14ac:dyDescent="0.2">
      <c r="V59" s="55"/>
      <c r="W59" s="54"/>
    </row>
    <row r="60" spans="16:44" x14ac:dyDescent="0.2">
      <c r="V60" s="55"/>
      <c r="W60" s="54"/>
    </row>
    <row r="61" spans="16:44" x14ac:dyDescent="0.2">
      <c r="V61" s="55"/>
      <c r="W61" s="54"/>
    </row>
    <row r="62" spans="16:44" x14ac:dyDescent="0.2">
      <c r="V62" s="55"/>
      <c r="W62" s="54"/>
    </row>
    <row r="63" spans="16:44" x14ac:dyDescent="0.2">
      <c r="V63" s="55"/>
      <c r="W63" s="54"/>
    </row>
  </sheetData>
  <sheetProtection selectLockedCells="1" selectUnlockedCells="1"/>
  <mergeCells count="8">
    <mergeCell ref="A30:D30"/>
    <mergeCell ref="A1:B2"/>
    <mergeCell ref="C1:F2"/>
    <mergeCell ref="H1:M1"/>
    <mergeCell ref="A3:D3"/>
    <mergeCell ref="A28:B29"/>
    <mergeCell ref="C28:F29"/>
    <mergeCell ref="H28:M28"/>
  </mergeCells>
  <conditionalFormatting sqref="AF27">
    <cfRule type="expression" dxfId="558" priority="407" stopIfTrue="1">
      <formula>$AH27=""</formula>
    </cfRule>
  </conditionalFormatting>
  <conditionalFormatting sqref="U8:W8">
    <cfRule type="expression" dxfId="557" priority="400" stopIfTrue="1">
      <formula>$AM8=7</formula>
    </cfRule>
    <cfRule type="expression" dxfId="556" priority="401" stopIfTrue="1">
      <formula>$AM8=6</formula>
    </cfRule>
    <cfRule type="expression" dxfId="555" priority="402" stopIfTrue="1">
      <formula>$AM8=3</formula>
    </cfRule>
    <cfRule type="expression" dxfId="554" priority="403" stopIfTrue="1">
      <formula>$AM8=4</formula>
    </cfRule>
    <cfRule type="expression" dxfId="553" priority="404" stopIfTrue="1">
      <formula>$AM8=2</formula>
    </cfRule>
    <cfRule type="expression" dxfId="552" priority="405" stopIfTrue="1">
      <formula>$AM8=5</formula>
    </cfRule>
    <cfRule type="expression" dxfId="551" priority="406" stopIfTrue="1">
      <formula>$AM8=1</formula>
    </cfRule>
  </conditionalFormatting>
  <conditionalFormatting sqref="W8">
    <cfRule type="cellIs" dxfId="550" priority="399" operator="lessThan">
      <formula>$W9</formula>
    </cfRule>
  </conditionalFormatting>
  <conditionalFormatting sqref="X8:Z8">
    <cfRule type="expression" dxfId="549" priority="392" stopIfTrue="1">
      <formula>$AN8=7</formula>
    </cfRule>
    <cfRule type="expression" dxfId="548" priority="393" stopIfTrue="1">
      <formula>$AN8=6</formula>
    </cfRule>
    <cfRule type="expression" dxfId="547" priority="394" stopIfTrue="1">
      <formula>$AN8=3</formula>
    </cfRule>
    <cfRule type="expression" dxfId="546" priority="395" stopIfTrue="1">
      <formula>$AN8=4</formula>
    </cfRule>
    <cfRule type="expression" dxfId="545" priority="396" stopIfTrue="1">
      <formula>$AN8=2</formula>
    </cfRule>
    <cfRule type="expression" dxfId="544" priority="397" stopIfTrue="1">
      <formula>$AN8=5</formula>
    </cfRule>
    <cfRule type="expression" dxfId="543" priority="398" stopIfTrue="1">
      <formula>$AN8=1</formula>
    </cfRule>
  </conditionalFormatting>
  <conditionalFormatting sqref="Z8">
    <cfRule type="cellIs" dxfId="542" priority="391" operator="lessThan">
      <formula>$Z9</formula>
    </cfRule>
  </conditionalFormatting>
  <conditionalFormatting sqref="U9:W9">
    <cfRule type="expression" dxfId="541" priority="384" stopIfTrue="1">
      <formula>$AM9=7</formula>
    </cfRule>
    <cfRule type="expression" dxfId="540" priority="385" stopIfTrue="1">
      <formula>$AM9=6</formula>
    </cfRule>
    <cfRule type="expression" dxfId="539" priority="386" stopIfTrue="1">
      <formula>$AM9=3</formula>
    </cfRule>
    <cfRule type="expression" dxfId="538" priority="387" stopIfTrue="1">
      <formula>$AM9=4</formula>
    </cfRule>
    <cfRule type="expression" dxfId="537" priority="388" stopIfTrue="1">
      <formula>$AM9=2</formula>
    </cfRule>
    <cfRule type="expression" dxfId="536" priority="389" stopIfTrue="1">
      <formula>$AM9=5</formula>
    </cfRule>
    <cfRule type="expression" dxfId="535" priority="390" stopIfTrue="1">
      <formula>$AM9=1</formula>
    </cfRule>
  </conditionalFormatting>
  <conditionalFormatting sqref="W9">
    <cfRule type="cellIs" dxfId="534" priority="383" operator="lessThan">
      <formula>$W8</formula>
    </cfRule>
  </conditionalFormatting>
  <conditionalFormatting sqref="X9:Z9">
    <cfRule type="expression" dxfId="533" priority="376" stopIfTrue="1">
      <formula>$AN9=7</formula>
    </cfRule>
    <cfRule type="expression" dxfId="532" priority="377" stopIfTrue="1">
      <formula>$AN9=6</formula>
    </cfRule>
    <cfRule type="expression" dxfId="531" priority="378" stopIfTrue="1">
      <formula>$AN9=3</formula>
    </cfRule>
    <cfRule type="expression" dxfId="530" priority="379" stopIfTrue="1">
      <formula>$AN9=4</formula>
    </cfRule>
    <cfRule type="expression" dxfId="529" priority="380" stopIfTrue="1">
      <formula>$AN9=2</formula>
    </cfRule>
    <cfRule type="expression" dxfId="528" priority="381" stopIfTrue="1">
      <formula>$AN9=5</formula>
    </cfRule>
    <cfRule type="expression" dxfId="527" priority="382" stopIfTrue="1">
      <formula>$AN9=1</formula>
    </cfRule>
  </conditionalFormatting>
  <conditionalFormatting sqref="Z9">
    <cfRule type="cellIs" dxfId="526" priority="375" operator="lessThan">
      <formula>$Z8</formula>
    </cfRule>
  </conditionalFormatting>
  <conditionalFormatting sqref="AA8:AC8">
    <cfRule type="expression" dxfId="525" priority="367" stopIfTrue="1">
      <formula>AND(OR($AD8=2,$AD9=2),$AD8+$AD9=2)</formula>
    </cfRule>
    <cfRule type="expression" dxfId="524" priority="368" stopIfTrue="1">
      <formula>$AO8=7</formula>
    </cfRule>
    <cfRule type="expression" dxfId="523" priority="369" stopIfTrue="1">
      <formula>$AO8=6</formula>
    </cfRule>
    <cfRule type="expression" dxfId="522" priority="370" stopIfTrue="1">
      <formula>$AO8=3</formula>
    </cfRule>
    <cfRule type="expression" dxfId="521" priority="371" stopIfTrue="1">
      <formula>$AO8=4</formula>
    </cfRule>
    <cfRule type="expression" dxfId="520" priority="372" stopIfTrue="1">
      <formula>$AO8=2</formula>
    </cfRule>
    <cfRule type="expression" dxfId="519" priority="373" stopIfTrue="1">
      <formula>$AO8=5</formula>
    </cfRule>
    <cfRule type="expression" dxfId="518" priority="374" stopIfTrue="1">
      <formula>$AO8=1</formula>
    </cfRule>
  </conditionalFormatting>
  <conditionalFormatting sqref="AC8">
    <cfRule type="cellIs" dxfId="517" priority="366" operator="lessThan">
      <formula>$AC9</formula>
    </cfRule>
  </conditionalFormatting>
  <conditionalFormatting sqref="AA9:AC9">
    <cfRule type="expression" dxfId="516" priority="358" stopIfTrue="1">
      <formula>AND(OR($AD8=2,$AD9=2),$AD8+$AD9=2)</formula>
    </cfRule>
    <cfRule type="expression" dxfId="515" priority="359" stopIfTrue="1">
      <formula>$AO9=7</formula>
    </cfRule>
    <cfRule type="expression" dxfId="514" priority="360" stopIfTrue="1">
      <formula>$AO9=6</formula>
    </cfRule>
    <cfRule type="expression" dxfId="513" priority="361" stopIfTrue="1">
      <formula>$AO9=3</formula>
    </cfRule>
    <cfRule type="expression" dxfId="512" priority="362" stopIfTrue="1">
      <formula>$AO9=4</formula>
    </cfRule>
    <cfRule type="expression" dxfId="511" priority="363" stopIfTrue="1">
      <formula>$AO9=2</formula>
    </cfRule>
    <cfRule type="expression" dxfId="510" priority="364" stopIfTrue="1">
      <formula>$AO9=5</formula>
    </cfRule>
    <cfRule type="expression" dxfId="509" priority="365" stopIfTrue="1">
      <formula>$AO9=1</formula>
    </cfRule>
  </conditionalFormatting>
  <conditionalFormatting sqref="AC9">
    <cfRule type="cellIs" dxfId="508" priority="357" operator="lessThan">
      <formula>$AC8</formula>
    </cfRule>
  </conditionalFormatting>
  <conditionalFormatting sqref="U12:W12">
    <cfRule type="expression" dxfId="507" priority="350" stopIfTrue="1">
      <formula>$AM12=7</formula>
    </cfRule>
    <cfRule type="expression" dxfId="506" priority="351" stopIfTrue="1">
      <formula>$AM12=6</formula>
    </cfRule>
    <cfRule type="expression" dxfId="505" priority="352" stopIfTrue="1">
      <formula>$AM12=3</formula>
    </cfRule>
    <cfRule type="expression" dxfId="504" priority="353" stopIfTrue="1">
      <formula>$AM12=4</formula>
    </cfRule>
    <cfRule type="expression" dxfId="503" priority="354" stopIfTrue="1">
      <formula>$AM12=2</formula>
    </cfRule>
    <cfRule type="expression" dxfId="502" priority="355" stopIfTrue="1">
      <formula>$AM12=5</formula>
    </cfRule>
    <cfRule type="expression" dxfId="501" priority="356" stopIfTrue="1">
      <formula>$AM12=1</formula>
    </cfRule>
  </conditionalFormatting>
  <conditionalFormatting sqref="W12">
    <cfRule type="cellIs" dxfId="500" priority="349" operator="lessThan">
      <formula>$W13</formula>
    </cfRule>
  </conditionalFormatting>
  <conditionalFormatting sqref="X12:Z12">
    <cfRule type="expression" dxfId="499" priority="342" stopIfTrue="1">
      <formula>$AN12=7</formula>
    </cfRule>
    <cfRule type="expression" dxfId="498" priority="343" stopIfTrue="1">
      <formula>$AN12=6</formula>
    </cfRule>
    <cfRule type="expression" dxfId="497" priority="344" stopIfTrue="1">
      <formula>$AN12=3</formula>
    </cfRule>
    <cfRule type="expression" dxfId="496" priority="345" stopIfTrue="1">
      <formula>$AN12=4</formula>
    </cfRule>
    <cfRule type="expression" dxfId="495" priority="346" stopIfTrue="1">
      <formula>$AN12=2</formula>
    </cfRule>
    <cfRule type="expression" dxfId="494" priority="347" stopIfTrue="1">
      <formula>$AN12=5</formula>
    </cfRule>
    <cfRule type="expression" dxfId="493" priority="348" stopIfTrue="1">
      <formula>$AN12=1</formula>
    </cfRule>
  </conditionalFormatting>
  <conditionalFormatting sqref="Z12">
    <cfRule type="cellIs" dxfId="492" priority="341" operator="lessThan">
      <formula>$Z13</formula>
    </cfRule>
  </conditionalFormatting>
  <conditionalFormatting sqref="U13:W13">
    <cfRule type="expression" dxfId="491" priority="334" stopIfTrue="1">
      <formula>$AM13=7</formula>
    </cfRule>
    <cfRule type="expression" dxfId="490" priority="335" stopIfTrue="1">
      <formula>$AM13=6</formula>
    </cfRule>
    <cfRule type="expression" dxfId="489" priority="336" stopIfTrue="1">
      <formula>$AM13=3</formula>
    </cfRule>
    <cfRule type="expression" dxfId="488" priority="337" stopIfTrue="1">
      <formula>$AM13=4</formula>
    </cfRule>
    <cfRule type="expression" dxfId="487" priority="338" stopIfTrue="1">
      <formula>$AM13=2</formula>
    </cfRule>
    <cfRule type="expression" dxfId="486" priority="339" stopIfTrue="1">
      <formula>$AM13=5</formula>
    </cfRule>
    <cfRule type="expression" dxfId="485" priority="340" stopIfTrue="1">
      <formula>$AM13=1</formula>
    </cfRule>
  </conditionalFormatting>
  <conditionalFormatting sqref="W13">
    <cfRule type="cellIs" dxfId="484" priority="333" operator="lessThan">
      <formula>$W12</formula>
    </cfRule>
  </conditionalFormatting>
  <conditionalFormatting sqref="X13:Z13">
    <cfRule type="expression" dxfId="483" priority="326" stopIfTrue="1">
      <formula>$AN13=7</formula>
    </cfRule>
    <cfRule type="expression" dxfId="482" priority="327" stopIfTrue="1">
      <formula>$AN13=6</formula>
    </cfRule>
    <cfRule type="expression" dxfId="481" priority="328" stopIfTrue="1">
      <formula>$AN13=3</formula>
    </cfRule>
    <cfRule type="expression" dxfId="480" priority="329" stopIfTrue="1">
      <formula>$AN13=4</formula>
    </cfRule>
    <cfRule type="expression" dxfId="479" priority="330" stopIfTrue="1">
      <formula>$AN13=2</formula>
    </cfRule>
    <cfRule type="expression" dxfId="478" priority="331" stopIfTrue="1">
      <formula>$AN13=5</formula>
    </cfRule>
    <cfRule type="expression" dxfId="477" priority="332" stopIfTrue="1">
      <formula>$AN13=1</formula>
    </cfRule>
  </conditionalFormatting>
  <conditionalFormatting sqref="Z13">
    <cfRule type="cellIs" dxfId="476" priority="325" operator="lessThan">
      <formula>$Z12</formula>
    </cfRule>
  </conditionalFormatting>
  <conditionalFormatting sqref="AA12:AC12">
    <cfRule type="expression" dxfId="475" priority="317" stopIfTrue="1">
      <formula>AND(OR($AD12=2,$AD13=2),$AD12+$AD13=2)</formula>
    </cfRule>
    <cfRule type="expression" dxfId="474" priority="318" stopIfTrue="1">
      <formula>$AO12=7</formula>
    </cfRule>
    <cfRule type="expression" dxfId="473" priority="319" stopIfTrue="1">
      <formula>$AO12=6</formula>
    </cfRule>
    <cfRule type="expression" dxfId="472" priority="320" stopIfTrue="1">
      <formula>$AO12=3</formula>
    </cfRule>
    <cfRule type="expression" dxfId="471" priority="321" stopIfTrue="1">
      <formula>$AO12=4</formula>
    </cfRule>
    <cfRule type="expression" dxfId="470" priority="322" stopIfTrue="1">
      <formula>$AO12=2</formula>
    </cfRule>
    <cfRule type="expression" dxfId="469" priority="323" stopIfTrue="1">
      <formula>$AO12=5</formula>
    </cfRule>
    <cfRule type="expression" dxfId="468" priority="324" stopIfTrue="1">
      <formula>$AO12=1</formula>
    </cfRule>
  </conditionalFormatting>
  <conditionalFormatting sqref="AC12">
    <cfRule type="cellIs" dxfId="467" priority="316" operator="lessThan">
      <formula>$AC13</formula>
    </cfRule>
  </conditionalFormatting>
  <conditionalFormatting sqref="AA13:AC13">
    <cfRule type="expression" dxfId="466" priority="308" stopIfTrue="1">
      <formula>AND(OR($AD12=2,$AD13=2),$AD12+$AD13=2)</formula>
    </cfRule>
    <cfRule type="expression" dxfId="465" priority="309" stopIfTrue="1">
      <formula>$AO13=7</formula>
    </cfRule>
    <cfRule type="expression" dxfId="464" priority="310" stopIfTrue="1">
      <formula>$AO13=6</formula>
    </cfRule>
    <cfRule type="expression" dxfId="463" priority="311" stopIfTrue="1">
      <formula>$AO13=3</formula>
    </cfRule>
    <cfRule type="expression" dxfId="462" priority="312" stopIfTrue="1">
      <formula>$AO13=4</formula>
    </cfRule>
    <cfRule type="expression" dxfId="461" priority="313" stopIfTrue="1">
      <formula>$AO13=2</formula>
    </cfRule>
    <cfRule type="expression" dxfId="460" priority="314" stopIfTrue="1">
      <formula>$AO13=5</formula>
    </cfRule>
    <cfRule type="expression" dxfId="459" priority="315" stopIfTrue="1">
      <formula>$AO13=1</formula>
    </cfRule>
  </conditionalFormatting>
  <conditionalFormatting sqref="AC13">
    <cfRule type="cellIs" dxfId="458" priority="307" operator="lessThan">
      <formula>$AC12</formula>
    </cfRule>
  </conditionalFormatting>
  <conditionalFormatting sqref="U20:W20">
    <cfRule type="expression" dxfId="457" priority="300" stopIfTrue="1">
      <formula>$AM20=7</formula>
    </cfRule>
    <cfRule type="expression" dxfId="456" priority="301" stopIfTrue="1">
      <formula>$AM20=6</formula>
    </cfRule>
    <cfRule type="expression" dxfId="455" priority="302" stopIfTrue="1">
      <formula>$AM20=3</formula>
    </cfRule>
    <cfRule type="expression" dxfId="454" priority="303" stopIfTrue="1">
      <formula>$AM20=4</formula>
    </cfRule>
    <cfRule type="expression" dxfId="453" priority="304" stopIfTrue="1">
      <formula>$AM20=2</formula>
    </cfRule>
    <cfRule type="expression" dxfId="452" priority="305" stopIfTrue="1">
      <formula>$AM20=5</formula>
    </cfRule>
    <cfRule type="expression" dxfId="451" priority="306" stopIfTrue="1">
      <formula>$AM20=1</formula>
    </cfRule>
  </conditionalFormatting>
  <conditionalFormatting sqref="W20">
    <cfRule type="cellIs" dxfId="450" priority="299" operator="lessThan">
      <formula>$W21</formula>
    </cfRule>
  </conditionalFormatting>
  <conditionalFormatting sqref="X20:Z20">
    <cfRule type="expression" dxfId="449" priority="292" stopIfTrue="1">
      <formula>$AN20=7</formula>
    </cfRule>
    <cfRule type="expression" dxfId="448" priority="293" stopIfTrue="1">
      <formula>$AN20=6</formula>
    </cfRule>
    <cfRule type="expression" dxfId="447" priority="294" stopIfTrue="1">
      <formula>$AN20=3</formula>
    </cfRule>
    <cfRule type="expression" dxfId="446" priority="295" stopIfTrue="1">
      <formula>$AN20=4</formula>
    </cfRule>
    <cfRule type="expression" dxfId="445" priority="296" stopIfTrue="1">
      <formula>$AN20=2</formula>
    </cfRule>
    <cfRule type="expression" dxfId="444" priority="297" stopIfTrue="1">
      <formula>$AN20=5</formula>
    </cfRule>
    <cfRule type="expression" dxfId="443" priority="298" stopIfTrue="1">
      <formula>$AN20=1</formula>
    </cfRule>
  </conditionalFormatting>
  <conditionalFormatting sqref="Z20">
    <cfRule type="cellIs" dxfId="442" priority="291" operator="lessThan">
      <formula>$Z21</formula>
    </cfRule>
  </conditionalFormatting>
  <conditionalFormatting sqref="U21:W21">
    <cfRule type="expression" dxfId="441" priority="284" stopIfTrue="1">
      <formula>$AM21=7</formula>
    </cfRule>
    <cfRule type="expression" dxfId="440" priority="285" stopIfTrue="1">
      <formula>$AM21=6</formula>
    </cfRule>
    <cfRule type="expression" dxfId="439" priority="286" stopIfTrue="1">
      <formula>$AM21=3</formula>
    </cfRule>
    <cfRule type="expression" dxfId="438" priority="287" stopIfTrue="1">
      <formula>$AM21=4</formula>
    </cfRule>
    <cfRule type="expression" dxfId="437" priority="288" stopIfTrue="1">
      <formula>$AM21=2</formula>
    </cfRule>
    <cfRule type="expression" dxfId="436" priority="289" stopIfTrue="1">
      <formula>$AM21=5</formula>
    </cfRule>
    <cfRule type="expression" dxfId="435" priority="290" stopIfTrue="1">
      <formula>$AM21=1</formula>
    </cfRule>
  </conditionalFormatting>
  <conditionalFormatting sqref="W21">
    <cfRule type="cellIs" dxfId="434" priority="283" operator="lessThan">
      <formula>$W20</formula>
    </cfRule>
  </conditionalFormatting>
  <conditionalFormatting sqref="X21:Z21">
    <cfRule type="expression" dxfId="433" priority="276" stopIfTrue="1">
      <formula>$AN21=7</formula>
    </cfRule>
    <cfRule type="expression" dxfId="432" priority="277" stopIfTrue="1">
      <formula>$AN21=6</formula>
    </cfRule>
    <cfRule type="expression" dxfId="431" priority="278" stopIfTrue="1">
      <formula>$AN21=3</formula>
    </cfRule>
    <cfRule type="expression" dxfId="430" priority="279" stopIfTrue="1">
      <formula>$AN21=4</formula>
    </cfRule>
    <cfRule type="expression" dxfId="429" priority="280" stopIfTrue="1">
      <formula>$AN21=2</formula>
    </cfRule>
    <cfRule type="expression" dxfId="428" priority="281" stopIfTrue="1">
      <formula>$AN21=5</formula>
    </cfRule>
    <cfRule type="expression" dxfId="427" priority="282" stopIfTrue="1">
      <formula>$AN21=1</formula>
    </cfRule>
  </conditionalFormatting>
  <conditionalFormatting sqref="Z21">
    <cfRule type="cellIs" dxfId="426" priority="275" operator="lessThan">
      <formula>$Z20</formula>
    </cfRule>
  </conditionalFormatting>
  <conditionalFormatting sqref="AA20:AC20">
    <cfRule type="expression" dxfId="425" priority="267" stopIfTrue="1">
      <formula>AND(OR($AD20=2,$AD21=2),$AD20+$AD21=2)</formula>
    </cfRule>
    <cfRule type="expression" dxfId="424" priority="268" stopIfTrue="1">
      <formula>$AO20=7</formula>
    </cfRule>
    <cfRule type="expression" dxfId="423" priority="269" stopIfTrue="1">
      <formula>$AO20=6</formula>
    </cfRule>
    <cfRule type="expression" dxfId="422" priority="270" stopIfTrue="1">
      <formula>$AO20=3</formula>
    </cfRule>
    <cfRule type="expression" dxfId="421" priority="271" stopIfTrue="1">
      <formula>$AO20=4</formula>
    </cfRule>
    <cfRule type="expression" dxfId="420" priority="272" stopIfTrue="1">
      <formula>$AO20=2</formula>
    </cfRule>
    <cfRule type="expression" dxfId="419" priority="273" stopIfTrue="1">
      <formula>$AO20=5</formula>
    </cfRule>
    <cfRule type="expression" dxfId="418" priority="274" stopIfTrue="1">
      <formula>$AO20=1</formula>
    </cfRule>
  </conditionalFormatting>
  <conditionalFormatting sqref="AC20">
    <cfRule type="cellIs" dxfId="417" priority="266" operator="lessThan">
      <formula>$AC21</formula>
    </cfRule>
  </conditionalFormatting>
  <conditionalFormatting sqref="AA21:AC21">
    <cfRule type="expression" dxfId="416" priority="258" stopIfTrue="1">
      <formula>AND(OR($AD20=2,$AD21=2),$AD20+$AD21=2)</formula>
    </cfRule>
    <cfRule type="expression" dxfId="415" priority="259" stopIfTrue="1">
      <formula>$AO21=7</formula>
    </cfRule>
    <cfRule type="expression" dxfId="414" priority="260" stopIfTrue="1">
      <formula>$AO21=6</formula>
    </cfRule>
    <cfRule type="expression" dxfId="413" priority="261" stopIfTrue="1">
      <formula>$AO21=3</formula>
    </cfRule>
    <cfRule type="expression" dxfId="412" priority="262" stopIfTrue="1">
      <formula>$AO21=4</formula>
    </cfRule>
    <cfRule type="expression" dxfId="411" priority="263" stopIfTrue="1">
      <formula>$AO21=2</formula>
    </cfRule>
    <cfRule type="expression" dxfId="410" priority="264" stopIfTrue="1">
      <formula>$AO21=5</formula>
    </cfRule>
    <cfRule type="expression" dxfId="409" priority="265" stopIfTrue="1">
      <formula>$AO21=1</formula>
    </cfRule>
  </conditionalFormatting>
  <conditionalFormatting sqref="AC21">
    <cfRule type="cellIs" dxfId="408" priority="257" operator="lessThan">
      <formula>$AC20</formula>
    </cfRule>
  </conditionalFormatting>
  <conditionalFormatting sqref="U25:W25">
    <cfRule type="expression" dxfId="407" priority="250" stopIfTrue="1">
      <formula>$AM25=7</formula>
    </cfRule>
    <cfRule type="expression" dxfId="406" priority="251" stopIfTrue="1">
      <formula>$AM25=6</formula>
    </cfRule>
    <cfRule type="expression" dxfId="405" priority="252" stopIfTrue="1">
      <formula>$AM25=3</formula>
    </cfRule>
    <cfRule type="expression" dxfId="404" priority="253" stopIfTrue="1">
      <formula>$AM25=4</formula>
    </cfRule>
    <cfRule type="expression" dxfId="403" priority="254" stopIfTrue="1">
      <formula>$AM25=2</formula>
    </cfRule>
    <cfRule type="expression" dxfId="402" priority="255" stopIfTrue="1">
      <formula>$AM25=5</formula>
    </cfRule>
    <cfRule type="expression" dxfId="401" priority="256" stopIfTrue="1">
      <formula>$AM25=1</formula>
    </cfRule>
  </conditionalFormatting>
  <conditionalFormatting sqref="W25">
    <cfRule type="cellIs" dxfId="400" priority="249" operator="lessThan">
      <formula>$W26</formula>
    </cfRule>
  </conditionalFormatting>
  <conditionalFormatting sqref="X25:Z25">
    <cfRule type="expression" dxfId="399" priority="242" stopIfTrue="1">
      <formula>$AN25=7</formula>
    </cfRule>
    <cfRule type="expression" dxfId="398" priority="243" stopIfTrue="1">
      <formula>$AN25=6</formula>
    </cfRule>
    <cfRule type="expression" dxfId="397" priority="244" stopIfTrue="1">
      <formula>$AN25=3</formula>
    </cfRule>
    <cfRule type="expression" dxfId="396" priority="245" stopIfTrue="1">
      <formula>$AN25=4</formula>
    </cfRule>
    <cfRule type="expression" dxfId="395" priority="246" stopIfTrue="1">
      <formula>$AN25=2</formula>
    </cfRule>
    <cfRule type="expression" dxfId="394" priority="247" stopIfTrue="1">
      <formula>$AN25=5</formula>
    </cfRule>
    <cfRule type="expression" dxfId="393" priority="248" stopIfTrue="1">
      <formula>$AN25=1</formula>
    </cfRule>
  </conditionalFormatting>
  <conditionalFormatting sqref="Z25">
    <cfRule type="cellIs" dxfId="392" priority="241" operator="lessThan">
      <formula>$Z26</formula>
    </cfRule>
  </conditionalFormatting>
  <conditionalFormatting sqref="U26:W26">
    <cfRule type="expression" dxfId="391" priority="234" stopIfTrue="1">
      <formula>$AM26=7</formula>
    </cfRule>
    <cfRule type="expression" dxfId="390" priority="235" stopIfTrue="1">
      <formula>$AM26=6</formula>
    </cfRule>
    <cfRule type="expression" dxfId="389" priority="236" stopIfTrue="1">
      <formula>$AM26=3</formula>
    </cfRule>
    <cfRule type="expression" dxfId="388" priority="237" stopIfTrue="1">
      <formula>$AM26=4</formula>
    </cfRule>
    <cfRule type="expression" dxfId="387" priority="238" stopIfTrue="1">
      <formula>$AM26=2</formula>
    </cfRule>
    <cfRule type="expression" dxfId="386" priority="239" stopIfTrue="1">
      <formula>$AM26=5</formula>
    </cfRule>
    <cfRule type="expression" dxfId="385" priority="240" stopIfTrue="1">
      <formula>$AM26=1</formula>
    </cfRule>
  </conditionalFormatting>
  <conditionalFormatting sqref="W26">
    <cfRule type="cellIs" dxfId="384" priority="233" operator="lessThan">
      <formula>$W25</formula>
    </cfRule>
  </conditionalFormatting>
  <conditionalFormatting sqref="X26:Z26">
    <cfRule type="expression" dxfId="383" priority="226" stopIfTrue="1">
      <formula>$AN26=7</formula>
    </cfRule>
    <cfRule type="expression" dxfId="382" priority="227" stopIfTrue="1">
      <formula>$AN26=6</formula>
    </cfRule>
    <cfRule type="expression" dxfId="381" priority="228" stopIfTrue="1">
      <formula>$AN26=3</formula>
    </cfRule>
    <cfRule type="expression" dxfId="380" priority="229" stopIfTrue="1">
      <formula>$AN26=4</formula>
    </cfRule>
    <cfRule type="expression" dxfId="379" priority="230" stopIfTrue="1">
      <formula>$AN26=2</formula>
    </cfRule>
    <cfRule type="expression" dxfId="378" priority="231" stopIfTrue="1">
      <formula>$AN26=5</formula>
    </cfRule>
    <cfRule type="expression" dxfId="377" priority="232" stopIfTrue="1">
      <formula>$AN26=1</formula>
    </cfRule>
  </conditionalFormatting>
  <conditionalFormatting sqref="Z26">
    <cfRule type="cellIs" dxfId="376" priority="225" operator="lessThan">
      <formula>$Z25</formula>
    </cfRule>
  </conditionalFormatting>
  <conditionalFormatting sqref="AA25:AC25">
    <cfRule type="expression" dxfId="375" priority="217" stopIfTrue="1">
      <formula>AND(OR($AD25=2,$AD26=2),$AD25+$AD26=2)</formula>
    </cfRule>
    <cfRule type="expression" dxfId="374" priority="218" stopIfTrue="1">
      <formula>$AO25=7</formula>
    </cfRule>
    <cfRule type="expression" dxfId="373" priority="219" stopIfTrue="1">
      <formula>$AO25=6</formula>
    </cfRule>
    <cfRule type="expression" dxfId="372" priority="220" stopIfTrue="1">
      <formula>$AO25=3</formula>
    </cfRule>
    <cfRule type="expression" dxfId="371" priority="221" stopIfTrue="1">
      <formula>$AO25=4</formula>
    </cfRule>
    <cfRule type="expression" dxfId="370" priority="222" stopIfTrue="1">
      <formula>$AO25=2</formula>
    </cfRule>
    <cfRule type="expression" dxfId="369" priority="223" stopIfTrue="1">
      <formula>$AO25=5</formula>
    </cfRule>
    <cfRule type="expression" dxfId="368" priority="224" stopIfTrue="1">
      <formula>$AO25=1</formula>
    </cfRule>
  </conditionalFormatting>
  <conditionalFormatting sqref="AC25">
    <cfRule type="cellIs" dxfId="367" priority="216" operator="lessThan">
      <formula>$AC26</formula>
    </cfRule>
  </conditionalFormatting>
  <conditionalFormatting sqref="AA26:AC26">
    <cfRule type="expression" dxfId="366" priority="208" stopIfTrue="1">
      <formula>AND(OR($AD25=2,$AD26=2),$AD25+$AD26=2)</formula>
    </cfRule>
    <cfRule type="expression" dxfId="365" priority="209" stopIfTrue="1">
      <formula>$AO26=7</formula>
    </cfRule>
    <cfRule type="expression" dxfId="364" priority="210" stopIfTrue="1">
      <formula>$AO26=6</formula>
    </cfRule>
    <cfRule type="expression" dxfId="363" priority="211" stopIfTrue="1">
      <formula>$AO26=3</formula>
    </cfRule>
    <cfRule type="expression" dxfId="362" priority="212" stopIfTrue="1">
      <formula>$AO26=4</formula>
    </cfRule>
    <cfRule type="expression" dxfId="361" priority="213" stopIfTrue="1">
      <formula>$AO26=2</formula>
    </cfRule>
    <cfRule type="expression" dxfId="360" priority="214" stopIfTrue="1">
      <formula>$AO26=5</formula>
    </cfRule>
    <cfRule type="expression" dxfId="359" priority="215" stopIfTrue="1">
      <formula>$AO26=1</formula>
    </cfRule>
  </conditionalFormatting>
  <conditionalFormatting sqref="AC26">
    <cfRule type="cellIs" dxfId="358" priority="207" operator="lessThan">
      <formula>$AC25</formula>
    </cfRule>
  </conditionalFormatting>
  <conditionalFormatting sqref="B7:M10">
    <cfRule type="expression" dxfId="357" priority="206" stopIfTrue="1">
      <formula>ROW()/2-INT(ROW()/2)=0</formula>
    </cfRule>
  </conditionalFormatting>
  <conditionalFormatting sqref="N7:N10">
    <cfRule type="expression" dxfId="356" priority="205" stopIfTrue="1">
      <formula>ROW()/2-INT(ROW()/2)=0</formula>
    </cfRule>
  </conditionalFormatting>
  <conditionalFormatting sqref="AF24:AF26">
    <cfRule type="expression" dxfId="355" priority="204" stopIfTrue="1">
      <formula>$AH24=""</formula>
    </cfRule>
  </conditionalFormatting>
  <conditionalFormatting sqref="AF51:AF63">
    <cfRule type="expression" dxfId="354" priority="203" stopIfTrue="1">
      <formula>$AH51=""</formula>
    </cfRule>
  </conditionalFormatting>
  <conditionalFormatting sqref="U35:W35">
    <cfRule type="expression" dxfId="353" priority="196" stopIfTrue="1">
      <formula>$AM35=7</formula>
    </cfRule>
    <cfRule type="expression" dxfId="352" priority="197" stopIfTrue="1">
      <formula>$AM35=6</formula>
    </cfRule>
    <cfRule type="expression" dxfId="351" priority="198" stopIfTrue="1">
      <formula>$AM35=3</formula>
    </cfRule>
    <cfRule type="expression" dxfId="350" priority="199" stopIfTrue="1">
      <formula>$AM35=4</formula>
    </cfRule>
    <cfRule type="expression" dxfId="349" priority="200" stopIfTrue="1">
      <formula>$AM35=2</formula>
    </cfRule>
    <cfRule type="expression" dxfId="348" priority="201" stopIfTrue="1">
      <formula>$AM35=5</formula>
    </cfRule>
    <cfRule type="expression" dxfId="347" priority="202" stopIfTrue="1">
      <formula>$AM35=1</formula>
    </cfRule>
  </conditionalFormatting>
  <conditionalFormatting sqref="W35">
    <cfRule type="cellIs" dxfId="346" priority="195" operator="lessThan">
      <formula>$W36</formula>
    </cfRule>
  </conditionalFormatting>
  <conditionalFormatting sqref="X35:Z35">
    <cfRule type="expression" dxfId="345" priority="188" stopIfTrue="1">
      <formula>$AN35=7</formula>
    </cfRule>
    <cfRule type="expression" dxfId="344" priority="189" stopIfTrue="1">
      <formula>$AN35=6</formula>
    </cfRule>
    <cfRule type="expression" dxfId="343" priority="190" stopIfTrue="1">
      <formula>$AN35=3</formula>
    </cfRule>
    <cfRule type="expression" dxfId="342" priority="191" stopIfTrue="1">
      <formula>$AN35=4</formula>
    </cfRule>
    <cfRule type="expression" dxfId="341" priority="192" stopIfTrue="1">
      <formula>$AN35=2</formula>
    </cfRule>
    <cfRule type="expression" dxfId="340" priority="193" stopIfTrue="1">
      <formula>$AN35=5</formula>
    </cfRule>
    <cfRule type="expression" dxfId="339" priority="194" stopIfTrue="1">
      <formula>$AN35=1</formula>
    </cfRule>
  </conditionalFormatting>
  <conditionalFormatting sqref="Z35">
    <cfRule type="cellIs" dxfId="338" priority="187" operator="lessThan">
      <formula>$Z36</formula>
    </cfRule>
  </conditionalFormatting>
  <conditionalFormatting sqref="U36:W36">
    <cfRule type="expression" dxfId="337" priority="180" stopIfTrue="1">
      <formula>$AM36=7</formula>
    </cfRule>
    <cfRule type="expression" dxfId="336" priority="181" stopIfTrue="1">
      <formula>$AM36=6</formula>
    </cfRule>
    <cfRule type="expression" dxfId="335" priority="182" stopIfTrue="1">
      <formula>$AM36=3</formula>
    </cfRule>
    <cfRule type="expression" dxfId="334" priority="183" stopIfTrue="1">
      <formula>$AM36=4</formula>
    </cfRule>
    <cfRule type="expression" dxfId="333" priority="184" stopIfTrue="1">
      <formula>$AM36=2</formula>
    </cfRule>
    <cfRule type="expression" dxfId="332" priority="185" stopIfTrue="1">
      <formula>$AM36=5</formula>
    </cfRule>
    <cfRule type="expression" dxfId="331" priority="186" stopIfTrue="1">
      <formula>$AM36=1</formula>
    </cfRule>
  </conditionalFormatting>
  <conditionalFormatting sqref="W36">
    <cfRule type="cellIs" dxfId="330" priority="179" operator="lessThan">
      <formula>$W35</formula>
    </cfRule>
  </conditionalFormatting>
  <conditionalFormatting sqref="X36:Z36">
    <cfRule type="expression" dxfId="329" priority="172" stopIfTrue="1">
      <formula>$AN36=7</formula>
    </cfRule>
    <cfRule type="expression" dxfId="328" priority="173" stopIfTrue="1">
      <formula>$AN36=6</formula>
    </cfRule>
    <cfRule type="expression" dxfId="327" priority="174" stopIfTrue="1">
      <formula>$AN36=3</formula>
    </cfRule>
    <cfRule type="expression" dxfId="326" priority="175" stopIfTrue="1">
      <formula>$AN36=4</formula>
    </cfRule>
    <cfRule type="expression" dxfId="325" priority="176" stopIfTrue="1">
      <formula>$AN36=2</formula>
    </cfRule>
    <cfRule type="expression" dxfId="324" priority="177" stopIfTrue="1">
      <formula>$AN36=5</formula>
    </cfRule>
    <cfRule type="expression" dxfId="323" priority="178" stopIfTrue="1">
      <formula>$AN36=1</formula>
    </cfRule>
  </conditionalFormatting>
  <conditionalFormatting sqref="Z36">
    <cfRule type="cellIs" dxfId="322" priority="171" operator="lessThan">
      <formula>$Z35</formula>
    </cfRule>
  </conditionalFormatting>
  <conditionalFormatting sqref="AA35:AC35">
    <cfRule type="expression" dxfId="321" priority="163" stopIfTrue="1">
      <formula>AND(OR($AD35=2,$AD36=2),$AD35+$AD36=2)</formula>
    </cfRule>
    <cfRule type="expression" dxfId="320" priority="164" stopIfTrue="1">
      <formula>$AO35=7</formula>
    </cfRule>
    <cfRule type="expression" dxfId="319" priority="165" stopIfTrue="1">
      <formula>$AO35=6</formula>
    </cfRule>
    <cfRule type="expression" dxfId="318" priority="166" stopIfTrue="1">
      <formula>$AO35=3</formula>
    </cfRule>
    <cfRule type="expression" dxfId="317" priority="167" stopIfTrue="1">
      <formula>$AO35=4</formula>
    </cfRule>
    <cfRule type="expression" dxfId="316" priority="168" stopIfTrue="1">
      <formula>$AO35=2</formula>
    </cfRule>
    <cfRule type="expression" dxfId="315" priority="169" stopIfTrue="1">
      <formula>$AO35=5</formula>
    </cfRule>
    <cfRule type="expression" dxfId="314" priority="170" stopIfTrue="1">
      <formula>$AO35=1</formula>
    </cfRule>
  </conditionalFormatting>
  <conditionalFormatting sqref="AC35">
    <cfRule type="cellIs" dxfId="313" priority="162" operator="lessThan">
      <formula>$AC36</formula>
    </cfRule>
  </conditionalFormatting>
  <conditionalFormatting sqref="AA36:AC36">
    <cfRule type="expression" dxfId="312" priority="154" stopIfTrue="1">
      <formula>AND(OR($AD35=2,$AD36=2),$AD35+$AD36=2)</formula>
    </cfRule>
    <cfRule type="expression" dxfId="311" priority="155" stopIfTrue="1">
      <formula>$AO36=7</formula>
    </cfRule>
    <cfRule type="expression" dxfId="310" priority="156" stopIfTrue="1">
      <formula>$AO36=6</formula>
    </cfRule>
    <cfRule type="expression" dxfId="309" priority="157" stopIfTrue="1">
      <formula>$AO36=3</formula>
    </cfRule>
    <cfRule type="expression" dxfId="308" priority="158" stopIfTrue="1">
      <formula>$AO36=4</formula>
    </cfRule>
    <cfRule type="expression" dxfId="307" priority="159" stopIfTrue="1">
      <formula>$AO36=2</formula>
    </cfRule>
    <cfRule type="expression" dxfId="306" priority="160" stopIfTrue="1">
      <formula>$AO36=5</formula>
    </cfRule>
    <cfRule type="expression" dxfId="305" priority="161" stopIfTrue="1">
      <formula>$AO36=1</formula>
    </cfRule>
  </conditionalFormatting>
  <conditionalFormatting sqref="AC36">
    <cfRule type="cellIs" dxfId="304" priority="153" operator="lessThan">
      <formula>$AC35</formula>
    </cfRule>
  </conditionalFormatting>
  <conditionalFormatting sqref="U39:W39">
    <cfRule type="expression" dxfId="303" priority="146" stopIfTrue="1">
      <formula>$AM39=7</formula>
    </cfRule>
    <cfRule type="expression" dxfId="302" priority="147" stopIfTrue="1">
      <formula>$AM39=6</formula>
    </cfRule>
    <cfRule type="expression" dxfId="301" priority="148" stopIfTrue="1">
      <formula>$AM39=3</formula>
    </cfRule>
    <cfRule type="expression" dxfId="300" priority="149" stopIfTrue="1">
      <formula>$AM39=4</formula>
    </cfRule>
    <cfRule type="expression" dxfId="299" priority="150" stopIfTrue="1">
      <formula>$AM39=2</formula>
    </cfRule>
    <cfRule type="expression" dxfId="298" priority="151" stopIfTrue="1">
      <formula>$AM39=5</formula>
    </cfRule>
    <cfRule type="expression" dxfId="297" priority="152" stopIfTrue="1">
      <formula>$AM39=1</formula>
    </cfRule>
  </conditionalFormatting>
  <conditionalFormatting sqref="W39">
    <cfRule type="cellIs" dxfId="296" priority="145" operator="lessThan">
      <formula>$W40</formula>
    </cfRule>
  </conditionalFormatting>
  <conditionalFormatting sqref="X39:Z39">
    <cfRule type="expression" dxfId="295" priority="138" stopIfTrue="1">
      <formula>$AN39=7</formula>
    </cfRule>
    <cfRule type="expression" dxfId="294" priority="139" stopIfTrue="1">
      <formula>$AN39=6</formula>
    </cfRule>
    <cfRule type="expression" dxfId="293" priority="140" stopIfTrue="1">
      <formula>$AN39=3</formula>
    </cfRule>
    <cfRule type="expression" dxfId="292" priority="141" stopIfTrue="1">
      <formula>$AN39=4</formula>
    </cfRule>
    <cfRule type="expression" dxfId="291" priority="142" stopIfTrue="1">
      <formula>$AN39=2</formula>
    </cfRule>
    <cfRule type="expression" dxfId="290" priority="143" stopIfTrue="1">
      <formula>$AN39=5</formula>
    </cfRule>
    <cfRule type="expression" dxfId="289" priority="144" stopIfTrue="1">
      <formula>$AN39=1</formula>
    </cfRule>
  </conditionalFormatting>
  <conditionalFormatting sqref="Z39">
    <cfRule type="cellIs" dxfId="288" priority="137" operator="lessThan">
      <formula>$Z40</formula>
    </cfRule>
  </conditionalFormatting>
  <conditionalFormatting sqref="U40:W40">
    <cfRule type="expression" dxfId="287" priority="130" stopIfTrue="1">
      <formula>$AM40=7</formula>
    </cfRule>
    <cfRule type="expression" dxfId="286" priority="131" stopIfTrue="1">
      <formula>$AM40=6</formula>
    </cfRule>
    <cfRule type="expression" dxfId="285" priority="132" stopIfTrue="1">
      <formula>$AM40=3</formula>
    </cfRule>
    <cfRule type="expression" dxfId="284" priority="133" stopIfTrue="1">
      <formula>$AM40=4</formula>
    </cfRule>
    <cfRule type="expression" dxfId="283" priority="134" stopIfTrue="1">
      <formula>$AM40=2</formula>
    </cfRule>
    <cfRule type="expression" dxfId="282" priority="135" stopIfTrue="1">
      <formula>$AM40=5</formula>
    </cfRule>
    <cfRule type="expression" dxfId="281" priority="136" stopIfTrue="1">
      <formula>$AM40=1</formula>
    </cfRule>
  </conditionalFormatting>
  <conditionalFormatting sqref="W40">
    <cfRule type="cellIs" dxfId="280" priority="129" operator="lessThan">
      <formula>$W39</formula>
    </cfRule>
  </conditionalFormatting>
  <conditionalFormatting sqref="X40:Z40">
    <cfRule type="expression" dxfId="279" priority="122" stopIfTrue="1">
      <formula>$AN40=7</formula>
    </cfRule>
    <cfRule type="expression" dxfId="278" priority="123" stopIfTrue="1">
      <formula>$AN40=6</formula>
    </cfRule>
    <cfRule type="expression" dxfId="277" priority="124" stopIfTrue="1">
      <formula>$AN40=3</formula>
    </cfRule>
    <cfRule type="expression" dxfId="276" priority="125" stopIfTrue="1">
      <formula>$AN40=4</formula>
    </cfRule>
    <cfRule type="expression" dxfId="275" priority="126" stopIfTrue="1">
      <formula>$AN40=2</formula>
    </cfRule>
    <cfRule type="expression" dxfId="274" priority="127" stopIfTrue="1">
      <formula>$AN40=5</formula>
    </cfRule>
    <cfRule type="expression" dxfId="273" priority="128" stopIfTrue="1">
      <formula>$AN40=1</formula>
    </cfRule>
  </conditionalFormatting>
  <conditionalFormatting sqref="Z40">
    <cfRule type="cellIs" dxfId="272" priority="121" operator="lessThan">
      <formula>$Z39</formula>
    </cfRule>
  </conditionalFormatting>
  <conditionalFormatting sqref="AA39:AC39">
    <cfRule type="expression" dxfId="271" priority="113" stopIfTrue="1">
      <formula>AND(OR($AD39=2,$AD40=2),$AD39+$AD40=2)</formula>
    </cfRule>
    <cfRule type="expression" dxfId="270" priority="114" stopIfTrue="1">
      <formula>$AO39=7</formula>
    </cfRule>
    <cfRule type="expression" dxfId="269" priority="115" stopIfTrue="1">
      <formula>$AO39=6</formula>
    </cfRule>
    <cfRule type="expression" dxfId="268" priority="116" stopIfTrue="1">
      <formula>$AO39=3</formula>
    </cfRule>
    <cfRule type="expression" dxfId="267" priority="117" stopIfTrue="1">
      <formula>$AO39=4</formula>
    </cfRule>
    <cfRule type="expression" dxfId="266" priority="118" stopIfTrue="1">
      <formula>$AO39=2</formula>
    </cfRule>
    <cfRule type="expression" dxfId="265" priority="119" stopIfTrue="1">
      <formula>$AO39=5</formula>
    </cfRule>
    <cfRule type="expression" dxfId="264" priority="120" stopIfTrue="1">
      <formula>$AO39=1</formula>
    </cfRule>
  </conditionalFormatting>
  <conditionalFormatting sqref="AC39">
    <cfRule type="cellIs" dxfId="263" priority="112" operator="lessThan">
      <formula>$AC40</formula>
    </cfRule>
  </conditionalFormatting>
  <conditionalFormatting sqref="AA40:AC40">
    <cfRule type="expression" dxfId="262" priority="104" stopIfTrue="1">
      <formula>AND(OR($AD39=2,$AD40=2),$AD39+$AD40=2)</formula>
    </cfRule>
    <cfRule type="expression" dxfId="261" priority="105" stopIfTrue="1">
      <formula>$AO40=7</formula>
    </cfRule>
    <cfRule type="expression" dxfId="260" priority="106" stopIfTrue="1">
      <formula>$AO40=6</formula>
    </cfRule>
    <cfRule type="expression" dxfId="259" priority="107" stopIfTrue="1">
      <formula>$AO40=3</formula>
    </cfRule>
    <cfRule type="expression" dxfId="258" priority="108" stopIfTrue="1">
      <formula>$AO40=4</formula>
    </cfRule>
    <cfRule type="expression" dxfId="257" priority="109" stopIfTrue="1">
      <formula>$AO40=2</formula>
    </cfRule>
    <cfRule type="expression" dxfId="256" priority="110" stopIfTrue="1">
      <formula>$AO40=5</formula>
    </cfRule>
    <cfRule type="expression" dxfId="255" priority="111" stopIfTrue="1">
      <formula>$AO40=1</formula>
    </cfRule>
  </conditionalFormatting>
  <conditionalFormatting sqref="AC40">
    <cfRule type="cellIs" dxfId="254" priority="103" operator="lessThan">
      <formula>$AC39</formula>
    </cfRule>
  </conditionalFormatting>
  <conditionalFormatting sqref="U47:W47">
    <cfRule type="expression" dxfId="253" priority="96" stopIfTrue="1">
      <formula>$AM47=7</formula>
    </cfRule>
    <cfRule type="expression" dxfId="252" priority="97" stopIfTrue="1">
      <formula>$AM47=6</formula>
    </cfRule>
    <cfRule type="expression" dxfId="251" priority="98" stopIfTrue="1">
      <formula>$AM47=3</formula>
    </cfRule>
    <cfRule type="expression" dxfId="250" priority="99" stopIfTrue="1">
      <formula>$AM47=4</formula>
    </cfRule>
    <cfRule type="expression" dxfId="249" priority="100" stopIfTrue="1">
      <formula>$AM47=2</formula>
    </cfRule>
    <cfRule type="expression" dxfId="248" priority="101" stopIfTrue="1">
      <formula>$AM47=5</formula>
    </cfRule>
    <cfRule type="expression" dxfId="247" priority="102" stopIfTrue="1">
      <formula>$AM47=1</formula>
    </cfRule>
  </conditionalFormatting>
  <conditionalFormatting sqref="W47">
    <cfRule type="cellIs" dxfId="246" priority="95" operator="lessThan">
      <formula>$W48</formula>
    </cfRule>
  </conditionalFormatting>
  <conditionalFormatting sqref="X47:Z47">
    <cfRule type="expression" dxfId="245" priority="88" stopIfTrue="1">
      <formula>$AN47=7</formula>
    </cfRule>
    <cfRule type="expression" dxfId="244" priority="89" stopIfTrue="1">
      <formula>$AN47=6</formula>
    </cfRule>
    <cfRule type="expression" dxfId="243" priority="90" stopIfTrue="1">
      <formula>$AN47=3</formula>
    </cfRule>
    <cfRule type="expression" dxfId="242" priority="91" stopIfTrue="1">
      <formula>$AN47=4</formula>
    </cfRule>
    <cfRule type="expression" dxfId="241" priority="92" stopIfTrue="1">
      <formula>$AN47=2</formula>
    </cfRule>
    <cfRule type="expression" dxfId="240" priority="93" stopIfTrue="1">
      <formula>$AN47=5</formula>
    </cfRule>
    <cfRule type="expression" dxfId="239" priority="94" stopIfTrue="1">
      <formula>$AN47=1</formula>
    </cfRule>
  </conditionalFormatting>
  <conditionalFormatting sqref="Z47">
    <cfRule type="cellIs" dxfId="238" priority="87" operator="lessThan">
      <formula>$Z48</formula>
    </cfRule>
  </conditionalFormatting>
  <conditionalFormatting sqref="U48:W48">
    <cfRule type="expression" dxfId="237" priority="80" stopIfTrue="1">
      <formula>$AM48=7</formula>
    </cfRule>
    <cfRule type="expression" dxfId="236" priority="81" stopIfTrue="1">
      <formula>$AM48=6</formula>
    </cfRule>
    <cfRule type="expression" dxfId="235" priority="82" stopIfTrue="1">
      <formula>$AM48=3</formula>
    </cfRule>
    <cfRule type="expression" dxfId="234" priority="83" stopIfTrue="1">
      <formula>$AM48=4</formula>
    </cfRule>
    <cfRule type="expression" dxfId="233" priority="84" stopIfTrue="1">
      <formula>$AM48=2</formula>
    </cfRule>
    <cfRule type="expression" dxfId="232" priority="85" stopIfTrue="1">
      <formula>$AM48=5</formula>
    </cfRule>
    <cfRule type="expression" dxfId="231" priority="86" stopIfTrue="1">
      <formula>$AM48=1</formula>
    </cfRule>
  </conditionalFormatting>
  <conditionalFormatting sqref="W48">
    <cfRule type="cellIs" dxfId="230" priority="79" operator="lessThan">
      <formula>$W47</formula>
    </cfRule>
  </conditionalFormatting>
  <conditionalFormatting sqref="X48:Z48">
    <cfRule type="expression" dxfId="229" priority="72" stopIfTrue="1">
      <formula>$AN48=7</formula>
    </cfRule>
    <cfRule type="expression" dxfId="228" priority="73" stopIfTrue="1">
      <formula>$AN48=6</formula>
    </cfRule>
    <cfRule type="expression" dxfId="227" priority="74" stopIfTrue="1">
      <formula>$AN48=3</formula>
    </cfRule>
    <cfRule type="expression" dxfId="226" priority="75" stopIfTrue="1">
      <formula>$AN48=4</formula>
    </cfRule>
    <cfRule type="expression" dxfId="225" priority="76" stopIfTrue="1">
      <formula>$AN48=2</formula>
    </cfRule>
    <cfRule type="expression" dxfId="224" priority="77" stopIfTrue="1">
      <formula>$AN48=5</formula>
    </cfRule>
    <cfRule type="expression" dxfId="223" priority="78" stopIfTrue="1">
      <formula>$AN48=1</formula>
    </cfRule>
  </conditionalFormatting>
  <conditionalFormatting sqref="Z48">
    <cfRule type="cellIs" dxfId="222" priority="71" operator="lessThan">
      <formula>$Z47</formula>
    </cfRule>
  </conditionalFormatting>
  <conditionalFormatting sqref="AA47:AC47">
    <cfRule type="expression" dxfId="221" priority="63" stopIfTrue="1">
      <formula>AND(OR($AD47=2,$AD48=2),$AD47+$AD48=2)</formula>
    </cfRule>
    <cfRule type="expression" dxfId="220" priority="64" stopIfTrue="1">
      <formula>$AO47=7</formula>
    </cfRule>
    <cfRule type="expression" dxfId="219" priority="65" stopIfTrue="1">
      <formula>$AO47=6</formula>
    </cfRule>
    <cfRule type="expression" dxfId="218" priority="66" stopIfTrue="1">
      <formula>$AO47=3</formula>
    </cfRule>
    <cfRule type="expression" dxfId="217" priority="67" stopIfTrue="1">
      <formula>$AO47=4</formula>
    </cfRule>
    <cfRule type="expression" dxfId="216" priority="68" stopIfTrue="1">
      <formula>$AO47=2</formula>
    </cfRule>
    <cfRule type="expression" dxfId="215" priority="69" stopIfTrue="1">
      <formula>$AO47=5</formula>
    </cfRule>
    <cfRule type="expression" dxfId="214" priority="70" stopIfTrue="1">
      <formula>$AO47=1</formula>
    </cfRule>
  </conditionalFormatting>
  <conditionalFormatting sqref="AC47">
    <cfRule type="cellIs" dxfId="213" priority="62" operator="lessThan">
      <formula>$AC48</formula>
    </cfRule>
  </conditionalFormatting>
  <conditionalFormatting sqref="AA48:AC48">
    <cfRule type="expression" dxfId="212" priority="54" stopIfTrue="1">
      <formula>AND(OR($AD47=2,$AD48=2),$AD47+$AD48=2)</formula>
    </cfRule>
    <cfRule type="expression" dxfId="211" priority="55" stopIfTrue="1">
      <formula>$AO48=7</formula>
    </cfRule>
    <cfRule type="expression" dxfId="210" priority="56" stopIfTrue="1">
      <formula>$AO48=6</formula>
    </cfRule>
    <cfRule type="expression" dxfId="209" priority="57" stopIfTrue="1">
      <formula>$AO48=3</formula>
    </cfRule>
    <cfRule type="expression" dxfId="208" priority="58" stopIfTrue="1">
      <formula>$AO48=4</formula>
    </cfRule>
    <cfRule type="expression" dxfId="207" priority="59" stopIfTrue="1">
      <formula>$AO48=2</formula>
    </cfRule>
    <cfRule type="expression" dxfId="206" priority="60" stopIfTrue="1">
      <formula>$AO48=5</formula>
    </cfRule>
    <cfRule type="expression" dxfId="205" priority="61" stopIfTrue="1">
      <formula>$AO48=1</formula>
    </cfRule>
  </conditionalFormatting>
  <conditionalFormatting sqref="AC48">
    <cfRule type="cellIs" dxfId="204" priority="53" operator="lessThan">
      <formula>$AC47</formula>
    </cfRule>
  </conditionalFormatting>
  <conditionalFormatting sqref="U52:W52">
    <cfRule type="expression" dxfId="203" priority="46" stopIfTrue="1">
      <formula>$AM52=7</formula>
    </cfRule>
    <cfRule type="expression" dxfId="202" priority="47" stopIfTrue="1">
      <formula>$AM52=6</formula>
    </cfRule>
    <cfRule type="expression" dxfId="201" priority="48" stopIfTrue="1">
      <formula>$AM52=3</formula>
    </cfRule>
    <cfRule type="expression" dxfId="200" priority="49" stopIfTrue="1">
      <formula>$AM52=4</formula>
    </cfRule>
    <cfRule type="expression" dxfId="199" priority="50" stopIfTrue="1">
      <formula>$AM52=2</formula>
    </cfRule>
    <cfRule type="expression" dxfId="198" priority="51" stopIfTrue="1">
      <formula>$AM52=5</formula>
    </cfRule>
    <cfRule type="expression" dxfId="197" priority="52" stopIfTrue="1">
      <formula>$AM52=1</formula>
    </cfRule>
  </conditionalFormatting>
  <conditionalFormatting sqref="W52">
    <cfRule type="cellIs" dxfId="196" priority="45" operator="lessThan">
      <formula>$W53</formula>
    </cfRule>
  </conditionalFormatting>
  <conditionalFormatting sqref="X52:Z52">
    <cfRule type="expression" dxfId="195" priority="38" stopIfTrue="1">
      <formula>$AN52=7</formula>
    </cfRule>
    <cfRule type="expression" dxfId="194" priority="39" stopIfTrue="1">
      <formula>$AN52=6</formula>
    </cfRule>
    <cfRule type="expression" dxfId="193" priority="40" stopIfTrue="1">
      <formula>$AN52=3</formula>
    </cfRule>
    <cfRule type="expression" dxfId="192" priority="41" stopIfTrue="1">
      <formula>$AN52=4</formula>
    </cfRule>
    <cfRule type="expression" dxfId="191" priority="42" stopIfTrue="1">
      <formula>$AN52=2</formula>
    </cfRule>
    <cfRule type="expression" dxfId="190" priority="43" stopIfTrue="1">
      <formula>$AN52=5</formula>
    </cfRule>
    <cfRule type="expression" dxfId="189" priority="44" stopIfTrue="1">
      <formula>$AN52=1</formula>
    </cfRule>
  </conditionalFormatting>
  <conditionalFormatting sqref="Z52">
    <cfRule type="cellIs" dxfId="188" priority="37" operator="lessThan">
      <formula>$Z53</formula>
    </cfRule>
  </conditionalFormatting>
  <conditionalFormatting sqref="U53:W53">
    <cfRule type="expression" dxfId="187" priority="30" stopIfTrue="1">
      <formula>$AM53=7</formula>
    </cfRule>
    <cfRule type="expression" dxfId="186" priority="31" stopIfTrue="1">
      <formula>$AM53=6</formula>
    </cfRule>
    <cfRule type="expression" dxfId="185" priority="32" stopIfTrue="1">
      <formula>$AM53=3</formula>
    </cfRule>
    <cfRule type="expression" dxfId="184" priority="33" stopIfTrue="1">
      <formula>$AM53=4</formula>
    </cfRule>
    <cfRule type="expression" dxfId="183" priority="34" stopIfTrue="1">
      <formula>$AM53=2</formula>
    </cfRule>
    <cfRule type="expression" dxfId="182" priority="35" stopIfTrue="1">
      <formula>$AM53=5</formula>
    </cfRule>
    <cfRule type="expression" dxfId="181" priority="36" stopIfTrue="1">
      <formula>$AM53=1</formula>
    </cfRule>
  </conditionalFormatting>
  <conditionalFormatting sqref="W53">
    <cfRule type="cellIs" dxfId="180" priority="29" operator="lessThan">
      <formula>$W52</formula>
    </cfRule>
  </conditionalFormatting>
  <conditionalFormatting sqref="X53:Z53">
    <cfRule type="expression" dxfId="179" priority="22" stopIfTrue="1">
      <formula>$AN53=7</formula>
    </cfRule>
    <cfRule type="expression" dxfId="178" priority="23" stopIfTrue="1">
      <formula>$AN53=6</formula>
    </cfRule>
    <cfRule type="expression" dxfId="177" priority="24" stopIfTrue="1">
      <formula>$AN53=3</formula>
    </cfRule>
    <cfRule type="expression" dxfId="176" priority="25" stopIfTrue="1">
      <formula>$AN53=4</formula>
    </cfRule>
    <cfRule type="expression" dxfId="175" priority="26" stopIfTrue="1">
      <formula>$AN53=2</formula>
    </cfRule>
    <cfRule type="expression" dxfId="174" priority="27" stopIfTrue="1">
      <formula>$AN53=5</formula>
    </cfRule>
    <cfRule type="expression" dxfId="173" priority="28" stopIfTrue="1">
      <formula>$AN53=1</formula>
    </cfRule>
  </conditionalFormatting>
  <conditionalFormatting sqref="Z53">
    <cfRule type="cellIs" dxfId="172" priority="21" operator="lessThan">
      <formula>$Z52</formula>
    </cfRule>
  </conditionalFormatting>
  <conditionalFormatting sqref="AA52:AC52">
    <cfRule type="expression" dxfId="171" priority="13" stopIfTrue="1">
      <formula>AND(OR($AD52=2,$AD53=2),$AD52+$AD53=2)</formula>
    </cfRule>
    <cfRule type="expression" dxfId="170" priority="14" stopIfTrue="1">
      <formula>$AO52=7</formula>
    </cfRule>
    <cfRule type="expression" dxfId="169" priority="15" stopIfTrue="1">
      <formula>$AO52=6</formula>
    </cfRule>
    <cfRule type="expression" dxfId="168" priority="16" stopIfTrue="1">
      <formula>$AO52=3</formula>
    </cfRule>
    <cfRule type="expression" dxfId="167" priority="17" stopIfTrue="1">
      <formula>$AO52=4</formula>
    </cfRule>
    <cfRule type="expression" dxfId="166" priority="18" stopIfTrue="1">
      <formula>$AO52=2</formula>
    </cfRule>
    <cfRule type="expression" dxfId="165" priority="19" stopIfTrue="1">
      <formula>$AO52=5</formula>
    </cfRule>
    <cfRule type="expression" dxfId="164" priority="20" stopIfTrue="1">
      <formula>$AO52=1</formula>
    </cfRule>
  </conditionalFormatting>
  <conditionalFormatting sqref="AC52">
    <cfRule type="cellIs" dxfId="163" priority="12" operator="lessThan">
      <formula>$AC53</formula>
    </cfRule>
  </conditionalFormatting>
  <conditionalFormatting sqref="AA53:AC53">
    <cfRule type="expression" dxfId="162" priority="4" stopIfTrue="1">
      <formula>AND(OR($AD52=2,$AD53=2),$AD52+$AD53=2)</formula>
    </cfRule>
    <cfRule type="expression" dxfId="161" priority="5" stopIfTrue="1">
      <formula>$AO53=7</formula>
    </cfRule>
    <cfRule type="expression" dxfId="160" priority="6" stopIfTrue="1">
      <formula>$AO53=6</formula>
    </cfRule>
    <cfRule type="expression" dxfId="159" priority="7" stopIfTrue="1">
      <formula>$AO53=3</formula>
    </cfRule>
    <cfRule type="expression" dxfId="158" priority="8" stopIfTrue="1">
      <formula>$AO53=4</formula>
    </cfRule>
    <cfRule type="expression" dxfId="157" priority="9" stopIfTrue="1">
      <formula>$AO53=2</formula>
    </cfRule>
    <cfRule type="expression" dxfId="156" priority="10" stopIfTrue="1">
      <formula>$AO53=5</formula>
    </cfRule>
    <cfRule type="expression" dxfId="155" priority="11" stopIfTrue="1">
      <formula>$AO53=1</formula>
    </cfRule>
  </conditionalFormatting>
  <conditionalFormatting sqref="AC53">
    <cfRule type="cellIs" dxfId="154" priority="3" operator="lessThan">
      <formula>$AC52</formula>
    </cfRule>
  </conditionalFormatting>
  <conditionalFormatting sqref="N34:N43">
    <cfRule type="expression" dxfId="153" priority="1" stopIfTrue="1">
      <formula>ROW()/2-INT(ROW()/2)=0</formula>
    </cfRule>
  </conditionalFormatting>
  <conditionalFormatting sqref="B34:M43">
    <cfRule type="expression" dxfId="151" priority="2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A17" sqref="A17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20.42578125" customWidth="1"/>
    <col min="5" max="6" width="7.140625" customWidth="1"/>
    <col min="8" max="8" width="4" customWidth="1"/>
    <col min="9" max="9" width="0" hidden="1" customWidth="1"/>
    <col min="10" max="10" width="25" bestFit="1" customWidth="1"/>
    <col min="11" max="11" width="17.42578125" bestFit="1" customWidth="1"/>
    <col min="12" max="12" width="5.85546875" customWidth="1"/>
    <col min="13" max="13" width="7.28515625" customWidth="1"/>
    <col min="14" max="14" width="8" customWidth="1"/>
    <col min="15" max="15" width="9.140625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8.28515625" customWidth="1"/>
    <col min="21" max="21" width="14" customWidth="1"/>
    <col min="22" max="22" width="25" bestFit="1" customWidth="1"/>
    <col min="23" max="23" width="17.28515625" customWidth="1"/>
    <col min="24" max="24" width="5.85546875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7.42578125" bestFit="1" customWidth="1"/>
  </cols>
  <sheetData>
    <row r="1" spans="1:23" ht="12.75" customHeight="1" x14ac:dyDescent="0.2">
      <c r="A1" s="239">
        <v>41818</v>
      </c>
      <c r="B1" s="252"/>
      <c r="C1" s="241" t="s">
        <v>82</v>
      </c>
      <c r="D1" s="241"/>
      <c r="E1" s="241"/>
      <c r="F1" s="242"/>
      <c r="V1" s="55"/>
      <c r="W1" s="54"/>
    </row>
    <row r="2" spans="1:23" ht="12.75" customHeight="1" x14ac:dyDescent="0.2">
      <c r="A2" s="240"/>
      <c r="B2" s="253"/>
      <c r="C2" s="243"/>
      <c r="D2" s="243"/>
      <c r="E2" s="243"/>
      <c r="F2" s="244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2"/>
      <c r="U2" s="82"/>
      <c r="V2" s="79"/>
      <c r="W2" s="81"/>
    </row>
    <row r="3" spans="1:23" ht="16.5" thickBot="1" x14ac:dyDescent="0.3">
      <c r="A3" s="248" t="s">
        <v>69</v>
      </c>
      <c r="B3" s="254"/>
      <c r="C3" s="254"/>
      <c r="D3" s="255"/>
      <c r="E3" s="158" t="s">
        <v>5</v>
      </c>
      <c r="F3" s="159" t="s">
        <v>31</v>
      </c>
      <c r="H3" s="83" t="s">
        <v>35</v>
      </c>
      <c r="I3" s="83"/>
      <c r="J3" s="83"/>
      <c r="K3" s="83"/>
      <c r="L3" s="83"/>
      <c r="N3" s="83" t="s">
        <v>36</v>
      </c>
      <c r="O3" s="83"/>
      <c r="P3" s="83"/>
      <c r="Q3" s="83"/>
      <c r="R3" s="83"/>
      <c r="T3" s="85" t="s">
        <v>37</v>
      </c>
      <c r="U3" s="86"/>
      <c r="V3" s="86"/>
      <c r="W3" s="87"/>
    </row>
    <row r="4" spans="1:23" ht="13.5" thickBot="1" x14ac:dyDescent="0.25">
      <c r="A4" s="58"/>
      <c r="B4" s="59"/>
      <c r="C4" s="157" t="s">
        <v>13</v>
      </c>
      <c r="D4" s="60"/>
      <c r="E4" s="39" t="s">
        <v>51</v>
      </c>
      <c r="F4" s="30">
        <v>100</v>
      </c>
      <c r="J4" s="55"/>
      <c r="K4" s="54"/>
      <c r="P4" s="55"/>
      <c r="Q4" s="54"/>
      <c r="T4" s="88" t="s">
        <v>40</v>
      </c>
      <c r="U4" s="89" t="s">
        <v>0</v>
      </c>
      <c r="V4" s="90" t="s">
        <v>11</v>
      </c>
      <c r="W4" s="91" t="s">
        <v>12</v>
      </c>
    </row>
    <row r="5" spans="1:23" ht="13.5" thickBot="1" x14ac:dyDescent="0.25">
      <c r="B5" s="61"/>
      <c r="C5" s="62" t="s">
        <v>32</v>
      </c>
      <c r="D5" s="54"/>
      <c r="H5" s="92" t="s">
        <v>38</v>
      </c>
      <c r="I5" s="92"/>
      <c r="J5" s="55"/>
      <c r="K5" s="54"/>
      <c r="L5" s="114"/>
      <c r="N5" s="93" t="s">
        <v>39</v>
      </c>
      <c r="O5" s="92"/>
      <c r="P5" s="55"/>
      <c r="Q5" s="54"/>
      <c r="R5" s="114"/>
      <c r="T5" s="144">
        <v>1</v>
      </c>
      <c r="U5" s="141">
        <v>11511303486</v>
      </c>
      <c r="V5" s="140" t="s">
        <v>27</v>
      </c>
      <c r="W5" s="145" t="s">
        <v>28</v>
      </c>
    </row>
    <row r="6" spans="1:23" ht="13.5" thickBot="1" x14ac:dyDescent="0.25">
      <c r="A6" s="63" t="s">
        <v>33</v>
      </c>
      <c r="B6" s="64" t="s">
        <v>0</v>
      </c>
      <c r="C6" s="65" t="s">
        <v>11</v>
      </c>
      <c r="D6" s="66" t="s">
        <v>12</v>
      </c>
      <c r="E6" s="67" t="s">
        <v>34</v>
      </c>
      <c r="H6" s="96">
        <v>1</v>
      </c>
      <c r="I6" s="97">
        <v>11511303831</v>
      </c>
      <c r="J6" s="138" t="s">
        <v>54</v>
      </c>
      <c r="K6" s="139" t="s">
        <v>55</v>
      </c>
      <c r="L6" s="98">
        <v>1</v>
      </c>
      <c r="N6" s="96" t="s">
        <v>41</v>
      </c>
      <c r="O6" s="97"/>
      <c r="P6" s="138" t="s">
        <v>54</v>
      </c>
      <c r="Q6" s="139" t="s">
        <v>55</v>
      </c>
      <c r="R6" s="98">
        <v>2</v>
      </c>
      <c r="T6" s="144">
        <v>2</v>
      </c>
      <c r="U6" s="141">
        <v>11511303831</v>
      </c>
      <c r="V6" s="140" t="s">
        <v>54</v>
      </c>
      <c r="W6" s="146" t="s">
        <v>55</v>
      </c>
    </row>
    <row r="7" spans="1:23" x14ac:dyDescent="0.2">
      <c r="A7" s="68">
        <v>1</v>
      </c>
      <c r="B7" s="69">
        <v>11511303831</v>
      </c>
      <c r="C7" s="70" t="s">
        <v>54</v>
      </c>
      <c r="D7" s="70" t="s">
        <v>55</v>
      </c>
      <c r="E7" s="113">
        <v>12</v>
      </c>
      <c r="H7" s="115">
        <v>4</v>
      </c>
      <c r="I7" s="95" t="s">
        <v>56</v>
      </c>
      <c r="J7" s="140" t="s">
        <v>57</v>
      </c>
      <c r="K7" s="141" t="s">
        <v>22</v>
      </c>
      <c r="L7" s="98">
        <v>3</v>
      </c>
      <c r="N7" s="115" t="s">
        <v>42</v>
      </c>
      <c r="O7" s="95"/>
      <c r="P7" s="140" t="s">
        <v>88</v>
      </c>
      <c r="Q7" s="141" t="s">
        <v>67</v>
      </c>
      <c r="R7" s="98">
        <v>3</v>
      </c>
      <c r="T7" s="144">
        <v>3</v>
      </c>
      <c r="U7" s="141">
        <v>11511202450</v>
      </c>
      <c r="V7" s="140" t="s">
        <v>88</v>
      </c>
      <c r="W7" s="146" t="s">
        <v>67</v>
      </c>
    </row>
    <row r="8" spans="1:23" x14ac:dyDescent="0.2">
      <c r="A8" s="68">
        <v>2</v>
      </c>
      <c r="B8" s="69">
        <v>11511303279</v>
      </c>
      <c r="C8" s="70" t="s">
        <v>53</v>
      </c>
      <c r="D8" s="70" t="s">
        <v>26</v>
      </c>
      <c r="E8" s="113">
        <v>13</v>
      </c>
      <c r="H8" s="115">
        <v>5</v>
      </c>
      <c r="I8" s="95" t="s">
        <v>89</v>
      </c>
      <c r="J8" s="140" t="s">
        <v>90</v>
      </c>
      <c r="K8" s="141" t="s">
        <v>28</v>
      </c>
      <c r="L8" s="98">
        <v>2</v>
      </c>
      <c r="N8" s="115" t="s">
        <v>43</v>
      </c>
      <c r="O8" s="95"/>
      <c r="P8" s="140" t="s">
        <v>90</v>
      </c>
      <c r="Q8" s="141" t="s">
        <v>28</v>
      </c>
      <c r="R8" s="98">
        <v>4</v>
      </c>
      <c r="T8" s="144">
        <v>4</v>
      </c>
      <c r="U8" s="141" t="s">
        <v>89</v>
      </c>
      <c r="V8" s="140" t="s">
        <v>90</v>
      </c>
      <c r="W8" s="146" t="s">
        <v>28</v>
      </c>
    </row>
    <row r="9" spans="1:23" x14ac:dyDescent="0.2">
      <c r="A9" s="68">
        <v>3</v>
      </c>
      <c r="B9" s="69">
        <v>11511202450</v>
      </c>
      <c r="C9" s="70" t="s">
        <v>88</v>
      </c>
      <c r="D9" s="70" t="s">
        <v>67</v>
      </c>
      <c r="E9" s="113">
        <v>17</v>
      </c>
      <c r="H9" s="116">
        <v>8</v>
      </c>
      <c r="I9" s="117" t="s">
        <v>23</v>
      </c>
      <c r="J9" s="142" t="s">
        <v>23</v>
      </c>
      <c r="K9" s="143" t="s">
        <v>23</v>
      </c>
      <c r="L9" s="118"/>
      <c r="N9" s="116" t="s">
        <v>44</v>
      </c>
      <c r="O9" s="117"/>
      <c r="P9" s="142" t="s">
        <v>27</v>
      </c>
      <c r="Q9" s="143" t="s">
        <v>28</v>
      </c>
      <c r="R9" s="118">
        <v>1</v>
      </c>
      <c r="T9" s="147">
        <v>5</v>
      </c>
      <c r="U9" s="141" t="s">
        <v>56</v>
      </c>
      <c r="V9" s="140" t="s">
        <v>57</v>
      </c>
      <c r="W9" s="145" t="s">
        <v>22</v>
      </c>
    </row>
    <row r="10" spans="1:23" x14ac:dyDescent="0.2">
      <c r="A10" s="68">
        <v>4</v>
      </c>
      <c r="B10" s="69" t="s">
        <v>56</v>
      </c>
      <c r="C10" s="70" t="s">
        <v>57</v>
      </c>
      <c r="D10" s="70" t="s">
        <v>22</v>
      </c>
      <c r="E10" s="113">
        <v>19</v>
      </c>
      <c r="I10" s="55"/>
      <c r="J10" s="55"/>
      <c r="K10" s="54"/>
      <c r="O10" s="55"/>
      <c r="P10" s="55"/>
      <c r="Q10" s="54"/>
      <c r="T10" s="147">
        <v>6</v>
      </c>
      <c r="U10" s="141">
        <v>11511303960</v>
      </c>
      <c r="V10" s="140" t="s">
        <v>25</v>
      </c>
      <c r="W10" s="145" t="s">
        <v>26</v>
      </c>
    </row>
    <row r="11" spans="1:23" x14ac:dyDescent="0.2">
      <c r="A11" s="68">
        <v>5</v>
      </c>
      <c r="B11" s="69" t="s">
        <v>89</v>
      </c>
      <c r="C11" s="70" t="s">
        <v>90</v>
      </c>
      <c r="D11" s="70" t="s">
        <v>28</v>
      </c>
      <c r="E11" s="113">
        <v>28</v>
      </c>
      <c r="H11" s="92" t="s">
        <v>45</v>
      </c>
      <c r="I11" s="92"/>
      <c r="J11" s="55"/>
      <c r="K11" s="54"/>
      <c r="L11" s="114"/>
      <c r="N11" s="92" t="s">
        <v>46</v>
      </c>
      <c r="O11" s="92"/>
      <c r="P11" s="55"/>
      <c r="Q11" s="54"/>
      <c r="R11" s="114"/>
      <c r="T11" s="147">
        <v>7</v>
      </c>
      <c r="U11" s="141">
        <v>11511303279</v>
      </c>
      <c r="V11" s="140" t="s">
        <v>53</v>
      </c>
      <c r="W11" s="145" t="s">
        <v>26</v>
      </c>
    </row>
    <row r="12" spans="1:23" x14ac:dyDescent="0.2">
      <c r="A12" s="68">
        <v>6</v>
      </c>
      <c r="B12" s="69">
        <v>11511303486</v>
      </c>
      <c r="C12" s="70" t="s">
        <v>27</v>
      </c>
      <c r="D12" s="71" t="s">
        <v>28</v>
      </c>
      <c r="E12" s="113">
        <v>2000</v>
      </c>
      <c r="H12" s="96">
        <v>2</v>
      </c>
      <c r="I12" s="97">
        <v>11511303279</v>
      </c>
      <c r="J12" s="138" t="s">
        <v>53</v>
      </c>
      <c r="K12" s="139" t="s">
        <v>26</v>
      </c>
      <c r="L12" s="98">
        <v>4</v>
      </c>
      <c r="N12" s="96" t="s">
        <v>47</v>
      </c>
      <c r="O12" s="97"/>
      <c r="P12" s="138" t="s">
        <v>57</v>
      </c>
      <c r="Q12" s="139" t="s">
        <v>22</v>
      </c>
      <c r="R12" s="98">
        <v>1</v>
      </c>
      <c r="T12" s="152"/>
      <c r="U12" s="149"/>
      <c r="V12" s="148"/>
      <c r="W12" s="153"/>
    </row>
    <row r="13" spans="1:23" x14ac:dyDescent="0.2">
      <c r="A13" s="68">
        <v>7</v>
      </c>
      <c r="B13" s="69">
        <v>11511303960</v>
      </c>
      <c r="C13" s="70" t="s">
        <v>25</v>
      </c>
      <c r="D13" s="71" t="s">
        <v>26</v>
      </c>
      <c r="E13" s="113">
        <v>2000</v>
      </c>
      <c r="H13" s="119">
        <v>3</v>
      </c>
      <c r="I13" s="95">
        <v>11511202450</v>
      </c>
      <c r="J13" s="140" t="s">
        <v>88</v>
      </c>
      <c r="K13" s="141" t="s">
        <v>67</v>
      </c>
      <c r="L13" s="98">
        <v>1</v>
      </c>
      <c r="N13" s="119" t="s">
        <v>48</v>
      </c>
      <c r="O13" s="95"/>
      <c r="P13" s="140" t="s">
        <v>25</v>
      </c>
      <c r="Q13" s="141" t="s">
        <v>26</v>
      </c>
      <c r="R13" s="98">
        <v>2</v>
      </c>
      <c r="V13" s="55"/>
      <c r="W13" s="54"/>
    </row>
    <row r="14" spans="1:23" x14ac:dyDescent="0.2">
      <c r="A14" s="68"/>
      <c r="B14" s="69"/>
      <c r="C14" s="70"/>
      <c r="D14" s="71"/>
      <c r="E14" s="113"/>
      <c r="H14" s="119">
        <v>6</v>
      </c>
      <c r="I14" s="95">
        <v>11511303486</v>
      </c>
      <c r="J14" s="140" t="s">
        <v>27</v>
      </c>
      <c r="K14" s="141" t="s">
        <v>28</v>
      </c>
      <c r="L14" s="98">
        <v>2</v>
      </c>
      <c r="N14" s="119" t="s">
        <v>49</v>
      </c>
      <c r="O14" s="95"/>
      <c r="P14" s="140" t="s">
        <v>23</v>
      </c>
      <c r="Q14" s="141" t="s">
        <v>23</v>
      </c>
      <c r="R14" s="98"/>
      <c r="V14" s="55"/>
      <c r="W14" s="54"/>
    </row>
    <row r="15" spans="1:23" x14ac:dyDescent="0.2">
      <c r="A15" s="68"/>
      <c r="B15" s="69"/>
      <c r="C15" s="70"/>
      <c r="D15" s="71"/>
      <c r="E15" s="113"/>
      <c r="H15" s="116">
        <v>7</v>
      </c>
      <c r="I15" s="117">
        <v>11511303960</v>
      </c>
      <c r="J15" s="142" t="s">
        <v>25</v>
      </c>
      <c r="K15" s="143" t="s">
        <v>26</v>
      </c>
      <c r="L15" s="118">
        <v>3</v>
      </c>
      <c r="N15" s="116" t="s">
        <v>50</v>
      </c>
      <c r="O15" s="117"/>
      <c r="P15" s="142" t="s">
        <v>53</v>
      </c>
      <c r="Q15" s="143" t="s">
        <v>26</v>
      </c>
      <c r="R15" s="118">
        <v>3</v>
      </c>
      <c r="V15" s="55"/>
      <c r="W15" s="54"/>
    </row>
    <row r="16" spans="1:23" ht="13.5" thickBot="1" x14ac:dyDescent="0.25">
      <c r="A16" s="68"/>
      <c r="B16" s="69"/>
      <c r="C16" s="70"/>
      <c r="D16" s="71"/>
      <c r="E16" s="113"/>
      <c r="I16" s="55"/>
      <c r="J16" s="55"/>
      <c r="K16" s="54"/>
      <c r="V16" s="55"/>
      <c r="W16" s="54"/>
    </row>
    <row r="17" spans="1:23" x14ac:dyDescent="0.2">
      <c r="A17" s="68"/>
      <c r="B17" s="69"/>
      <c r="C17" s="71"/>
      <c r="D17" s="71"/>
      <c r="E17" s="113"/>
      <c r="J17" s="57" t="s">
        <v>20</v>
      </c>
      <c r="K17" s="54"/>
      <c r="V17" s="55"/>
      <c r="W17" s="54"/>
    </row>
    <row r="18" spans="1:23" x14ac:dyDescent="0.2">
      <c r="A18" s="68"/>
      <c r="B18" s="69"/>
      <c r="C18" s="71"/>
      <c r="D18" s="71"/>
      <c r="E18" s="113"/>
      <c r="J18" s="110" t="s">
        <v>21</v>
      </c>
      <c r="K18" s="54"/>
    </row>
    <row r="19" spans="1:23" x14ac:dyDescent="0.2">
      <c r="A19" s="68"/>
      <c r="B19" s="69"/>
      <c r="C19" s="71"/>
      <c r="D19" s="71"/>
      <c r="E19" s="113"/>
      <c r="J19" s="111" t="s">
        <v>60</v>
      </c>
      <c r="K19" s="54"/>
    </row>
    <row r="20" spans="1:23" ht="13.5" thickBot="1" x14ac:dyDescent="0.25">
      <c r="A20" s="73"/>
      <c r="B20" s="74"/>
      <c r="C20" s="75"/>
      <c r="D20" s="75"/>
      <c r="E20" s="76"/>
      <c r="J20" s="112" t="s">
        <v>70</v>
      </c>
    </row>
    <row r="23" spans="1:23" ht="13.5" thickBot="1" x14ac:dyDescent="0.25">
      <c r="B23" s="61"/>
      <c r="C23" s="62" t="s">
        <v>59</v>
      </c>
      <c r="D23" s="54"/>
      <c r="H23" s="77"/>
      <c r="I23" s="77"/>
      <c r="J23" s="77"/>
      <c r="K23" s="77"/>
      <c r="L23" s="78"/>
      <c r="P23" s="55"/>
      <c r="Q23" s="54"/>
    </row>
    <row r="24" spans="1:23" ht="13.5" thickBot="1" x14ac:dyDescent="0.25">
      <c r="A24" s="63" t="s">
        <v>33</v>
      </c>
      <c r="B24" s="64" t="s">
        <v>0</v>
      </c>
      <c r="C24" s="65" t="s">
        <v>11</v>
      </c>
      <c r="D24" s="66" t="s">
        <v>12</v>
      </c>
      <c r="E24" s="67" t="s">
        <v>34</v>
      </c>
      <c r="H24" s="125"/>
      <c r="I24" s="125"/>
      <c r="J24" s="126"/>
      <c r="K24" s="126"/>
      <c r="L24" s="127"/>
      <c r="M24" s="126"/>
      <c r="N24" s="82"/>
      <c r="O24" s="82"/>
      <c r="P24" s="79"/>
      <c r="Q24" s="81"/>
    </row>
    <row r="25" spans="1:23" ht="15.75" x14ac:dyDescent="0.25">
      <c r="A25" s="68">
        <v>1</v>
      </c>
      <c r="B25" s="69">
        <v>21511202452</v>
      </c>
      <c r="C25" s="70" t="s">
        <v>81</v>
      </c>
      <c r="D25" s="70" t="s">
        <v>67</v>
      </c>
      <c r="E25" s="113">
        <v>9</v>
      </c>
      <c r="H25" s="83" t="s">
        <v>39</v>
      </c>
      <c r="I25" s="83"/>
      <c r="J25" s="84"/>
      <c r="K25" s="84"/>
      <c r="L25" s="84"/>
      <c r="N25" s="128" t="s">
        <v>58</v>
      </c>
      <c r="O25" s="129"/>
      <c r="P25" s="129"/>
      <c r="Q25" s="130"/>
    </row>
    <row r="26" spans="1:23" x14ac:dyDescent="0.2">
      <c r="A26" s="68">
        <v>2</v>
      </c>
      <c r="B26" s="69">
        <v>21511202453</v>
      </c>
      <c r="C26" s="70" t="s">
        <v>68</v>
      </c>
      <c r="D26" s="70" t="s">
        <v>67</v>
      </c>
      <c r="E26" s="113">
        <v>12</v>
      </c>
      <c r="H26" s="92"/>
      <c r="I26" s="92"/>
      <c r="J26" s="55"/>
      <c r="K26" s="54"/>
      <c r="L26" s="94"/>
      <c r="N26" s="131" t="s">
        <v>40</v>
      </c>
      <c r="O26" s="132" t="s">
        <v>0</v>
      </c>
      <c r="P26" s="133" t="s">
        <v>11</v>
      </c>
      <c r="Q26" s="134" t="s">
        <v>12</v>
      </c>
    </row>
    <row r="27" spans="1:23" x14ac:dyDescent="0.2">
      <c r="A27" s="68">
        <v>3</v>
      </c>
      <c r="B27" s="69" t="s">
        <v>86</v>
      </c>
      <c r="C27" s="70" t="s">
        <v>87</v>
      </c>
      <c r="D27" s="70" t="s">
        <v>26</v>
      </c>
      <c r="E27" s="113">
        <v>2000</v>
      </c>
      <c r="H27" s="135">
        <v>1</v>
      </c>
      <c r="I27" s="136">
        <v>21511101895</v>
      </c>
      <c r="J27" s="150" t="s">
        <v>87</v>
      </c>
      <c r="K27" s="151" t="s">
        <v>26</v>
      </c>
      <c r="L27" s="137"/>
      <c r="N27" s="147">
        <v>1</v>
      </c>
      <c r="O27" s="140">
        <v>21511202452</v>
      </c>
      <c r="P27" s="140" t="s">
        <v>81</v>
      </c>
      <c r="Q27" s="145" t="s">
        <v>67</v>
      </c>
    </row>
    <row r="28" spans="1:23" x14ac:dyDescent="0.2">
      <c r="A28" s="68"/>
      <c r="B28" s="69"/>
      <c r="C28" s="70"/>
      <c r="D28" s="70"/>
      <c r="E28" s="113"/>
      <c r="H28" s="120">
        <v>2</v>
      </c>
      <c r="I28" s="95">
        <v>21511101833</v>
      </c>
      <c r="J28" s="140" t="s">
        <v>81</v>
      </c>
      <c r="K28" s="141" t="s">
        <v>67</v>
      </c>
      <c r="L28" s="121"/>
      <c r="N28" s="147">
        <v>2</v>
      </c>
      <c r="O28" s="140">
        <v>21511202453</v>
      </c>
      <c r="P28" s="140" t="s">
        <v>68</v>
      </c>
      <c r="Q28" s="145" t="s">
        <v>67</v>
      </c>
    </row>
    <row r="29" spans="1:23" ht="13.5" thickBot="1" x14ac:dyDescent="0.25">
      <c r="A29" s="73"/>
      <c r="B29" s="74"/>
      <c r="C29" s="154"/>
      <c r="D29" s="154"/>
      <c r="E29" s="76"/>
      <c r="H29" s="120">
        <v>3</v>
      </c>
      <c r="I29" s="95">
        <v>21511303892</v>
      </c>
      <c r="J29" s="140" t="s">
        <v>68</v>
      </c>
      <c r="K29" s="141" t="s">
        <v>67</v>
      </c>
      <c r="L29" s="121"/>
      <c r="N29" s="147">
        <v>3</v>
      </c>
      <c r="O29" s="140" t="s">
        <v>86</v>
      </c>
      <c r="P29" s="140" t="s">
        <v>87</v>
      </c>
      <c r="Q29" s="145" t="s">
        <v>26</v>
      </c>
    </row>
    <row r="30" spans="1:23" x14ac:dyDescent="0.2">
      <c r="H30" s="120"/>
      <c r="I30" s="95">
        <v>21511001009</v>
      </c>
      <c r="J30" s="140"/>
      <c r="K30" s="141"/>
      <c r="L30" s="121"/>
      <c r="N30" s="147"/>
      <c r="O30" s="140"/>
      <c r="P30" s="140"/>
      <c r="Q30" s="145"/>
    </row>
    <row r="31" spans="1:23" x14ac:dyDescent="0.2">
      <c r="H31" s="122"/>
      <c r="I31" s="123">
        <v>21511303719</v>
      </c>
      <c r="J31" s="148"/>
      <c r="K31" s="149"/>
      <c r="L31" s="124"/>
      <c r="N31" s="152"/>
      <c r="O31" s="148"/>
      <c r="P31" s="148"/>
      <c r="Q31" s="153"/>
    </row>
  </sheetData>
  <mergeCells count="3">
    <mergeCell ref="A1:B2"/>
    <mergeCell ref="C1:F2"/>
    <mergeCell ref="A3:D3"/>
  </mergeCells>
  <conditionalFormatting sqref="A7:E20">
    <cfRule type="expression" dxfId="149" priority="2">
      <formula>ROW()/2-INT(ROW()/2)=0</formula>
    </cfRule>
  </conditionalFormatting>
  <conditionalFormatting sqref="A25:E29">
    <cfRule type="expression" dxfId="148" priority="1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C60" sqref="C60"/>
    </sheetView>
  </sheetViews>
  <sheetFormatPr defaultRowHeight="12.75" x14ac:dyDescent="0.2"/>
  <cols>
    <col min="1" max="1" width="14" style="162" customWidth="1"/>
    <col min="2" max="2" width="26.7109375" style="162" bestFit="1" customWidth="1"/>
    <col min="3" max="3" width="19.28515625" style="162" customWidth="1"/>
    <col min="4" max="4" width="9.140625" style="162"/>
    <col min="5" max="25" width="4.7109375" style="162" customWidth="1"/>
    <col min="26" max="40" width="4.7109375" style="162" hidden="1" customWidth="1"/>
    <col min="41" max="41" width="0" style="162" hidden="1" customWidth="1"/>
    <col min="42" max="45" width="9.140625" style="162"/>
    <col min="46" max="46" width="24" style="162" customWidth="1"/>
    <col min="47" max="48" width="9.140625" style="162"/>
    <col min="49" max="50" width="9.140625" style="162" hidden="1" customWidth="1"/>
    <col min="51" max="86" width="4.85546875" style="162" hidden="1" customWidth="1"/>
    <col min="87" max="87" width="9.140625" style="162" hidden="1" customWidth="1"/>
    <col min="88" max="88" width="6" style="162" hidden="1" customWidth="1"/>
    <col min="89" max="115" width="4.85546875" style="162" hidden="1" customWidth="1"/>
    <col min="116" max="16384" width="9.140625" style="162"/>
  </cols>
  <sheetData>
    <row r="1" spans="1:115" ht="15" customHeight="1" x14ac:dyDescent="0.2">
      <c r="A1" s="271">
        <v>41818</v>
      </c>
      <c r="B1" s="272" t="s">
        <v>82</v>
      </c>
      <c r="C1" s="272"/>
      <c r="D1" s="272"/>
      <c r="E1" s="273"/>
      <c r="G1" s="274" t="s">
        <v>20</v>
      </c>
      <c r="H1" s="275"/>
      <c r="I1" s="275"/>
      <c r="J1" s="275"/>
      <c r="K1" s="275"/>
      <c r="L1" s="275"/>
      <c r="M1" s="275"/>
      <c r="N1" s="276"/>
    </row>
    <row r="2" spans="1:115" ht="15.75" x14ac:dyDescent="0.2">
      <c r="A2" s="277"/>
      <c r="B2" s="278"/>
      <c r="C2" s="278"/>
      <c r="D2" s="278"/>
      <c r="E2" s="279"/>
      <c r="G2" s="280" t="s">
        <v>91</v>
      </c>
      <c r="H2" s="281"/>
      <c r="I2" s="281"/>
      <c r="J2" s="282" t="s">
        <v>21</v>
      </c>
      <c r="K2" s="282"/>
      <c r="L2" s="282"/>
      <c r="M2" s="282"/>
      <c r="N2" s="283"/>
    </row>
    <row r="3" spans="1:115" ht="16.5" thickBot="1" x14ac:dyDescent="0.25">
      <c r="A3" s="284" t="s">
        <v>92</v>
      </c>
      <c r="B3" s="285"/>
      <c r="C3" s="285"/>
      <c r="D3" s="286"/>
      <c r="E3" s="287" t="s">
        <v>18</v>
      </c>
      <c r="G3" s="280" t="s">
        <v>93</v>
      </c>
      <c r="H3" s="281"/>
      <c r="I3" s="281"/>
      <c r="J3" s="282" t="s">
        <v>70</v>
      </c>
      <c r="K3" s="282"/>
      <c r="L3" s="282"/>
      <c r="M3" s="282"/>
      <c r="N3" s="283"/>
    </row>
    <row r="4" spans="1:115" ht="16.5" thickBot="1" x14ac:dyDescent="0.25">
      <c r="A4" s="288"/>
      <c r="B4" s="289" t="s">
        <v>13</v>
      </c>
      <c r="C4" s="289"/>
      <c r="D4" s="290"/>
      <c r="E4" s="291"/>
      <c r="G4" s="292" t="s">
        <v>93</v>
      </c>
      <c r="H4" s="293"/>
      <c r="I4" s="293"/>
      <c r="J4" s="294"/>
      <c r="K4" s="294"/>
      <c r="L4" s="294"/>
      <c r="M4" s="294"/>
      <c r="N4" s="295"/>
    </row>
    <row r="5" spans="1:11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7"/>
      <c r="AR5" s="178"/>
      <c r="AS5" s="179"/>
    </row>
    <row r="6" spans="1:115" ht="16.5" thickBot="1" x14ac:dyDescent="0.3">
      <c r="A6" s="180" t="s">
        <v>94</v>
      </c>
      <c r="B6" s="179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9"/>
      <c r="AP6" s="176"/>
      <c r="AQ6" s="177"/>
      <c r="AR6" s="178"/>
      <c r="AS6" s="179"/>
    </row>
    <row r="7" spans="1:115" ht="16.5" customHeight="1" thickBot="1" x14ac:dyDescent="0.3">
      <c r="A7" s="296" t="s">
        <v>0</v>
      </c>
      <c r="B7" s="296" t="s">
        <v>11</v>
      </c>
      <c r="C7" s="296" t="s">
        <v>12</v>
      </c>
      <c r="D7" s="179"/>
      <c r="E7" s="297">
        <v>60</v>
      </c>
      <c r="F7" s="298">
        <f>E7</f>
        <v>60</v>
      </c>
      <c r="G7" s="299">
        <f>F7</f>
        <v>60</v>
      </c>
      <c r="H7" s="300">
        <v>70</v>
      </c>
      <c r="I7" s="298">
        <f>H7</f>
        <v>70</v>
      </c>
      <c r="J7" s="299">
        <f>I7</f>
        <v>70</v>
      </c>
      <c r="K7" s="297">
        <v>80</v>
      </c>
      <c r="L7" s="298">
        <f>K7</f>
        <v>80</v>
      </c>
      <c r="M7" s="299">
        <f>L7</f>
        <v>80</v>
      </c>
      <c r="N7" s="300">
        <v>85</v>
      </c>
      <c r="O7" s="298">
        <f>N7</f>
        <v>85</v>
      </c>
      <c r="P7" s="299">
        <f>O7</f>
        <v>85</v>
      </c>
      <c r="Q7" s="297">
        <v>87</v>
      </c>
      <c r="R7" s="298">
        <f>Q7</f>
        <v>87</v>
      </c>
      <c r="S7" s="299">
        <f>R7</f>
        <v>87</v>
      </c>
      <c r="T7" s="300">
        <v>88</v>
      </c>
      <c r="U7" s="298">
        <f>T7</f>
        <v>88</v>
      </c>
      <c r="V7" s="299">
        <f>U7</f>
        <v>88</v>
      </c>
      <c r="W7" s="297">
        <v>89</v>
      </c>
      <c r="X7" s="298">
        <f>W7</f>
        <v>89</v>
      </c>
      <c r="Y7" s="299">
        <f>X7</f>
        <v>89</v>
      </c>
      <c r="Z7" s="300"/>
      <c r="AA7" s="298">
        <f>Z7</f>
        <v>0</v>
      </c>
      <c r="AB7" s="299">
        <f>AA7</f>
        <v>0</v>
      </c>
      <c r="AC7" s="297"/>
      <c r="AD7" s="298">
        <f>AC7</f>
        <v>0</v>
      </c>
      <c r="AE7" s="299">
        <f>AD7</f>
        <v>0</v>
      </c>
      <c r="AF7" s="300"/>
      <c r="AG7" s="298">
        <f>AF7</f>
        <v>0</v>
      </c>
      <c r="AH7" s="299">
        <f>AG7</f>
        <v>0</v>
      </c>
      <c r="AI7" s="297"/>
      <c r="AJ7" s="298">
        <f>AI7</f>
        <v>0</v>
      </c>
      <c r="AK7" s="299">
        <f>AJ7</f>
        <v>0</v>
      </c>
      <c r="AL7" s="297"/>
      <c r="AM7" s="298">
        <f>AL7</f>
        <v>0</v>
      </c>
      <c r="AN7" s="299">
        <f>AM7</f>
        <v>0</v>
      </c>
      <c r="AO7" s="179"/>
      <c r="AP7" s="179"/>
      <c r="AQ7" s="256" t="s">
        <v>95</v>
      </c>
      <c r="AR7" s="256"/>
      <c r="AS7" s="256"/>
      <c r="AT7" s="256"/>
      <c r="CK7" s="162">
        <v>0</v>
      </c>
      <c r="CL7" s="162">
        <f>E7</f>
        <v>60</v>
      </c>
      <c r="CM7" s="162">
        <f>H7</f>
        <v>70</v>
      </c>
      <c r="CN7" s="162">
        <f>K7</f>
        <v>80</v>
      </c>
      <c r="CO7" s="162">
        <f>N7</f>
        <v>85</v>
      </c>
      <c r="CP7" s="162">
        <f>Q7</f>
        <v>87</v>
      </c>
      <c r="CQ7" s="162">
        <f>T7</f>
        <v>88</v>
      </c>
      <c r="CR7" s="162">
        <f>W7</f>
        <v>89</v>
      </c>
      <c r="CS7" s="162">
        <f>Z7</f>
        <v>0</v>
      </c>
      <c r="CT7" s="162">
        <f>AC7</f>
        <v>0</v>
      </c>
      <c r="CU7" s="162">
        <f>AF7</f>
        <v>0</v>
      </c>
      <c r="CV7" s="162">
        <f>AI7</f>
        <v>0</v>
      </c>
      <c r="CW7" s="162">
        <f>AL7</f>
        <v>0</v>
      </c>
    </row>
    <row r="8" spans="1:115" ht="10.5" customHeight="1" x14ac:dyDescent="0.2">
      <c r="A8" s="301"/>
      <c r="B8" s="301"/>
      <c r="C8" s="301"/>
      <c r="D8" s="179"/>
      <c r="E8" s="302"/>
      <c r="F8" s="303"/>
      <c r="G8" s="304"/>
      <c r="H8" s="303"/>
      <c r="I8" s="303"/>
      <c r="J8" s="303"/>
      <c r="K8" s="302"/>
      <c r="L8" s="303"/>
      <c r="M8" s="304"/>
      <c r="N8" s="303"/>
      <c r="O8" s="303"/>
      <c r="P8" s="303"/>
      <c r="Q8" s="302"/>
      <c r="R8" s="303"/>
      <c r="S8" s="304"/>
      <c r="T8" s="303"/>
      <c r="U8" s="303"/>
      <c r="V8" s="303"/>
      <c r="W8" s="302"/>
      <c r="X8" s="303"/>
      <c r="Y8" s="304"/>
      <c r="Z8" s="303"/>
      <c r="AA8" s="303"/>
      <c r="AB8" s="303"/>
      <c r="AC8" s="302"/>
      <c r="AD8" s="303"/>
      <c r="AE8" s="304"/>
      <c r="AF8" s="303"/>
      <c r="AG8" s="303"/>
      <c r="AH8" s="303"/>
      <c r="AI8" s="302"/>
      <c r="AJ8" s="303"/>
      <c r="AK8" s="304"/>
      <c r="AL8" s="302"/>
      <c r="AM8" s="303"/>
      <c r="AN8" s="304"/>
      <c r="AO8" s="179"/>
      <c r="AP8" s="179"/>
      <c r="AQ8" s="305" t="s">
        <v>96</v>
      </c>
      <c r="AR8" s="306" t="s">
        <v>97</v>
      </c>
      <c r="AS8" s="307" t="s">
        <v>40</v>
      </c>
      <c r="AT8" s="308" t="s">
        <v>11</v>
      </c>
      <c r="AW8" s="192" t="s">
        <v>98</v>
      </c>
      <c r="AX8" s="192" t="s">
        <v>99</v>
      </c>
      <c r="CL8" s="162">
        <f>E9</f>
        <v>4</v>
      </c>
      <c r="CM8" s="162">
        <f>H9</f>
        <v>4</v>
      </c>
      <c r="CN8" s="162">
        <f>K9</f>
        <v>4</v>
      </c>
      <c r="CO8" s="162">
        <f>N9</f>
        <v>3</v>
      </c>
      <c r="CP8" s="162">
        <f>Q9</f>
        <v>2</v>
      </c>
      <c r="CQ8" s="162">
        <f>T9</f>
        <v>2</v>
      </c>
      <c r="CR8" s="162">
        <f>W9</f>
        <v>2</v>
      </c>
      <c r="CS8" s="162">
        <f>Z9</f>
        <v>1</v>
      </c>
      <c r="CT8" s="162">
        <f>AC9</f>
        <v>0</v>
      </c>
      <c r="CU8" s="162">
        <f>AF9</f>
        <v>0</v>
      </c>
      <c r="CV8" s="162">
        <f>AI9</f>
        <v>0</v>
      </c>
      <c r="CW8" s="162">
        <f>AL9</f>
        <v>0</v>
      </c>
    </row>
    <row r="9" spans="1:115" x14ac:dyDescent="0.2">
      <c r="C9" s="193"/>
      <c r="D9" s="176"/>
      <c r="E9" s="194">
        <f>10-COUNTBLANK(B10:B19)</f>
        <v>4</v>
      </c>
      <c r="F9" s="195"/>
      <c r="G9" s="195"/>
      <c r="H9" s="195">
        <f>COUNTIF(E$10:G$19,"o")</f>
        <v>4</v>
      </c>
      <c r="I9" s="195"/>
      <c r="J9" s="195"/>
      <c r="K9" s="195">
        <f>COUNTIF(H$10:J$19,"o")</f>
        <v>4</v>
      </c>
      <c r="L9" s="195"/>
      <c r="M9" s="195"/>
      <c r="N9" s="195">
        <f>COUNTIF(K$10:M$19,"o")</f>
        <v>3</v>
      </c>
      <c r="O9" s="195"/>
      <c r="P9" s="195"/>
      <c r="Q9" s="195">
        <f>COUNTIF(N$10:P$19,"o")</f>
        <v>2</v>
      </c>
      <c r="R9" s="195"/>
      <c r="S9" s="195"/>
      <c r="T9" s="195">
        <f>COUNTIF(Q$10:S$19,"o")</f>
        <v>2</v>
      </c>
      <c r="U9" s="195"/>
      <c r="V9" s="195"/>
      <c r="W9" s="195">
        <f>COUNTIF(T$10:V$19,"o")</f>
        <v>2</v>
      </c>
      <c r="X9" s="195"/>
      <c r="Y9" s="195"/>
      <c r="Z9" s="195">
        <f>COUNTIF(W$10:Y$19,"o")</f>
        <v>1</v>
      </c>
      <c r="AA9" s="195"/>
      <c r="AB9" s="195"/>
      <c r="AC9" s="195">
        <f>COUNTIF(Z$10:AB$19,"o")</f>
        <v>0</v>
      </c>
      <c r="AD9" s="195"/>
      <c r="AE9" s="195"/>
      <c r="AF9" s="195">
        <f>COUNTIF(AC$10:AE$19,"o")</f>
        <v>0</v>
      </c>
      <c r="AG9" s="195"/>
      <c r="AH9" s="195"/>
      <c r="AI9" s="195">
        <f>COUNTIF(AF$10:AH$19,"o")</f>
        <v>0</v>
      </c>
      <c r="AJ9" s="195"/>
      <c r="AK9" s="195"/>
      <c r="AL9" s="195">
        <f>COUNTIF(AI$10:AK$19,"o")</f>
        <v>0</v>
      </c>
      <c r="AM9" s="195"/>
      <c r="AN9" s="195"/>
      <c r="AO9" s="176"/>
      <c r="AP9" s="176"/>
      <c r="AQ9" s="196"/>
      <c r="AR9" s="197"/>
      <c r="AS9" s="193"/>
      <c r="AT9" s="193"/>
      <c r="CL9" s="162">
        <f>IF(E9&gt;3,2,3)</f>
        <v>2</v>
      </c>
      <c r="CM9" s="162">
        <f>IF(H9&gt;3,2,3)</f>
        <v>2</v>
      </c>
      <c r="CN9" s="162">
        <f>IF(K9&gt;3,2,3)</f>
        <v>2</v>
      </c>
      <c r="CO9" s="162">
        <f>IF(N9&gt;3,2,3)</f>
        <v>3</v>
      </c>
      <c r="CP9" s="162">
        <f>IF(Q9&gt;3,2,3)</f>
        <v>3</v>
      </c>
      <c r="CQ9" s="162">
        <f>IF(T9&gt;3,2,3)</f>
        <v>3</v>
      </c>
      <c r="CR9" s="162">
        <f>IF(W9&gt;3,2,3)</f>
        <v>3</v>
      </c>
      <c r="CS9" s="162">
        <f>IF(Z9&gt;3,2,3)</f>
        <v>3</v>
      </c>
      <c r="CT9" s="162">
        <f>IF(AC9&gt;3,2,3)</f>
        <v>3</v>
      </c>
      <c r="CU9" s="162">
        <f>IF(AF9&gt;3,2,3)</f>
        <v>3</v>
      </c>
      <c r="CV9" s="162">
        <f>IF(AI9&gt;3,2,3)</f>
        <v>3</v>
      </c>
      <c r="CW9" s="162">
        <f>IF(AL9&gt;3,2,3)</f>
        <v>3</v>
      </c>
    </row>
    <row r="10" spans="1:115" x14ac:dyDescent="0.2">
      <c r="A10" s="309">
        <v>21511202453</v>
      </c>
      <c r="B10" s="310" t="s">
        <v>68</v>
      </c>
      <c r="C10" s="310" t="s">
        <v>67</v>
      </c>
      <c r="D10" s="200"/>
      <c r="E10" s="311" t="s">
        <v>101</v>
      </c>
      <c r="F10" s="312"/>
      <c r="G10" s="313"/>
      <c r="H10" s="312" t="s">
        <v>101</v>
      </c>
      <c r="I10" s="312"/>
      <c r="J10" s="313"/>
      <c r="K10" s="312" t="s">
        <v>101</v>
      </c>
      <c r="L10" s="312"/>
      <c r="M10" s="313"/>
      <c r="N10" s="312" t="s">
        <v>101</v>
      </c>
      <c r="O10" s="312"/>
      <c r="P10" s="313"/>
      <c r="Q10" s="312" t="s">
        <v>101</v>
      </c>
      <c r="R10" s="312"/>
      <c r="S10" s="313"/>
      <c r="T10" s="312" t="s">
        <v>102</v>
      </c>
      <c r="U10" s="312" t="s">
        <v>101</v>
      </c>
      <c r="V10" s="313"/>
      <c r="W10" s="312" t="s">
        <v>101</v>
      </c>
      <c r="X10" s="312"/>
      <c r="Y10" s="313"/>
      <c r="Z10" s="312"/>
      <c r="AA10" s="312"/>
      <c r="AB10" s="313"/>
      <c r="AC10" s="312"/>
      <c r="AD10" s="312"/>
      <c r="AE10" s="313"/>
      <c r="AF10" s="312"/>
      <c r="AG10" s="312"/>
      <c r="AH10" s="313"/>
      <c r="AI10" s="312"/>
      <c r="AJ10" s="312"/>
      <c r="AK10" s="313"/>
      <c r="AL10" s="312"/>
      <c r="AM10" s="312"/>
      <c r="AN10" s="313"/>
      <c r="AO10" s="200"/>
      <c r="AP10" s="200"/>
      <c r="AQ10" s="314">
        <f>IF(ISNA(HLOOKUP("o",$AY10:$CH$21,22-ROW(),0)),0,HLOOKUP("o",$AY10:$CH$21,22-ROW(),0))</f>
        <v>89</v>
      </c>
      <c r="AR10" s="314">
        <f>COUNTIF($AY10:$CH10,"x")</f>
        <v>1</v>
      </c>
      <c r="AS10" s="315">
        <f>RANK(AX10,$AX$10:$AX$19,0)</f>
        <v>1</v>
      </c>
      <c r="AT10" s="316" t="str">
        <f>IF(ISBLANK($B10),"",$B10)</f>
        <v>Бударина Мария</v>
      </c>
      <c r="AW10" s="317">
        <f>HLOOKUP($AQ10,$CK$7:$CW$19,ROW()-6)</f>
        <v>0</v>
      </c>
      <c r="AX10" s="316">
        <f>AQ10-AR10*0.001-AW10*0.03-ISBLANK(A10)</f>
        <v>88.998999999999995</v>
      </c>
      <c r="AY10" s="162">
        <f>AN10</f>
        <v>0</v>
      </c>
      <c r="AZ10" s="162">
        <f>AM10</f>
        <v>0</v>
      </c>
      <c r="BA10" s="162">
        <f>AL10</f>
        <v>0</v>
      </c>
      <c r="BB10" s="162">
        <f>AK10</f>
        <v>0</v>
      </c>
      <c r="BC10" s="162">
        <f>AJ10</f>
        <v>0</v>
      </c>
      <c r="BD10" s="162">
        <f>AI10</f>
        <v>0</v>
      </c>
      <c r="BE10" s="162">
        <f>AH10</f>
        <v>0</v>
      </c>
      <c r="BF10" s="162">
        <f>AG10</f>
        <v>0</v>
      </c>
      <c r="BG10" s="162">
        <f>AF10</f>
        <v>0</v>
      </c>
      <c r="BH10" s="162">
        <f>AE10</f>
        <v>0</v>
      </c>
      <c r="BI10" s="162">
        <f>AD10</f>
        <v>0</v>
      </c>
      <c r="BJ10" s="162">
        <f>AC10</f>
        <v>0</v>
      </c>
      <c r="BK10" s="162">
        <f>AB10</f>
        <v>0</v>
      </c>
      <c r="BL10" s="162">
        <f>AA10</f>
        <v>0</v>
      </c>
      <c r="BM10" s="162">
        <f>Z10</f>
        <v>0</v>
      </c>
      <c r="BN10" s="162">
        <f>Y10</f>
        <v>0</v>
      </c>
      <c r="BO10" s="162">
        <f>X10</f>
        <v>0</v>
      </c>
      <c r="BP10" s="162" t="str">
        <f>W10</f>
        <v>o</v>
      </c>
      <c r="BQ10" s="162">
        <f>V10</f>
        <v>0</v>
      </c>
      <c r="BR10" s="162" t="str">
        <f>U10</f>
        <v>o</v>
      </c>
      <c r="BS10" s="162" t="str">
        <f>T10</f>
        <v>x</v>
      </c>
      <c r="BT10" s="162">
        <f>S10</f>
        <v>0</v>
      </c>
      <c r="BU10" s="162">
        <f>R10</f>
        <v>0</v>
      </c>
      <c r="BV10" s="162" t="str">
        <f>Q10</f>
        <v>o</v>
      </c>
      <c r="BW10" s="162">
        <f>P10</f>
        <v>0</v>
      </c>
      <c r="BX10" s="162">
        <f>O10</f>
        <v>0</v>
      </c>
      <c r="BY10" s="162" t="str">
        <f>N10</f>
        <v>o</v>
      </c>
      <c r="BZ10" s="162">
        <f>M10</f>
        <v>0</v>
      </c>
      <c r="CA10" s="162">
        <f>L10</f>
        <v>0</v>
      </c>
      <c r="CB10" s="162" t="str">
        <f>K10</f>
        <v>o</v>
      </c>
      <c r="CC10" s="162">
        <f>J10</f>
        <v>0</v>
      </c>
      <c r="CD10" s="162">
        <f>I10</f>
        <v>0</v>
      </c>
      <c r="CE10" s="162" t="str">
        <f>H10</f>
        <v>o</v>
      </c>
      <c r="CF10" s="162">
        <f>G10</f>
        <v>0</v>
      </c>
      <c r="CG10" s="162">
        <f>F10</f>
        <v>0</v>
      </c>
      <c r="CH10" s="162" t="str">
        <f>E10</f>
        <v>o</v>
      </c>
      <c r="CK10" s="162">
        <v>0</v>
      </c>
      <c r="CL10" s="162">
        <f>COUNTIF($E10:$G10,"x")</f>
        <v>0</v>
      </c>
      <c r="CM10" s="162">
        <f>COUNTIF($H10:$J10,"x")</f>
        <v>0</v>
      </c>
      <c r="CN10" s="162">
        <f>COUNTIF($K10:$M10,"x")</f>
        <v>0</v>
      </c>
      <c r="CO10" s="162">
        <f>COUNTIF($N10:$P10,"x")</f>
        <v>0</v>
      </c>
      <c r="CP10" s="162">
        <f>COUNTIF($Q10:$S10,"x")</f>
        <v>0</v>
      </c>
      <c r="CQ10" s="162">
        <f>COUNTIF($T10:$V10,"x")</f>
        <v>1</v>
      </c>
      <c r="CR10" s="162">
        <f>COUNTIF($W10:$Y10,"x")</f>
        <v>0</v>
      </c>
      <c r="CS10" s="162">
        <f>COUNTIF($Z10:$AB10,"x")</f>
        <v>0</v>
      </c>
      <c r="CT10" s="162">
        <f>COUNTIF($AC10:$AE10,"x")</f>
        <v>0</v>
      </c>
      <c r="CU10" s="162">
        <f>COUNTIF($AF10:$AH10,"x")</f>
        <v>0</v>
      </c>
      <c r="CV10" s="162">
        <f>COUNTIF($AI10:$AK10,"x")</f>
        <v>0</v>
      </c>
      <c r="CW10" s="162">
        <f>COUNTIF($AL10:$AN10,"x")</f>
        <v>0</v>
      </c>
      <c r="CY10" s="162">
        <f>IF(ISBLANK(B10),1,0)</f>
        <v>0</v>
      </c>
      <c r="CZ10" s="162">
        <f>IF(OR(CY10=1,AND(CL10=CL$9,OR(CM$8&lt;&gt;0,CL$8=1))),1,0)</f>
        <v>0</v>
      </c>
      <c r="DA10" s="162">
        <f>IF(OR(CZ10=1,AND(CM10=CM$9,OR(CN$8&lt;&gt;0,CM$8=1))),1,0)</f>
        <v>0</v>
      </c>
      <c r="DB10" s="162">
        <f>IF(OR(DA10=1,AND(CN10=CN$9,OR(CO$8&lt;&gt;0,CN$8=1))),1,0)</f>
        <v>0</v>
      </c>
      <c r="DC10" s="162">
        <f>IF(OR(DB10=1,AND(CO10=CO$9,OR(CP$8&lt;&gt;0,CO$8=1))),1,0)</f>
        <v>0</v>
      </c>
      <c r="DD10" s="162">
        <f>IF(OR(DC10=1,AND(CP10=CP$9,OR(CQ$8&lt;&gt;0,CP$8=1))),1,0)</f>
        <v>0</v>
      </c>
      <c r="DE10" s="162">
        <f>IF(OR(DD10=1,AND(CQ10=CQ$9,OR(CR$8&lt;&gt;0,CQ$8=1))),1,0)</f>
        <v>0</v>
      </c>
      <c r="DF10" s="162">
        <f>IF(OR(DE10=1,AND(CR10=CR$9,OR(CS$8&lt;&gt;0,CR$8=1))),1,0)</f>
        <v>0</v>
      </c>
      <c r="DG10" s="162">
        <f>IF(OR(DF10=1,AND(CS10=CS$9,OR(CT$8&lt;&gt;0,CS$8=1))),1,0)</f>
        <v>0</v>
      </c>
      <c r="DH10" s="162">
        <f>IF(OR(DG10=1,AND(CT10=CT$9,OR(CU$8&lt;&gt;0,CT$8=1))),1,0)</f>
        <v>0</v>
      </c>
      <c r="DI10" s="162">
        <f>IF(OR(DH10=1,AND(CU10=CU$9,OR(CV$8&lt;&gt;0,CU$8=1))),1,0)</f>
        <v>0</v>
      </c>
      <c r="DJ10" s="162">
        <f>IF(OR(DI10=1,AND(CV10=CV$9,OR(CW$8&lt;&gt;0,CV$8=1))),1,0)</f>
        <v>0</v>
      </c>
      <c r="DK10" s="162">
        <f>IF(OR(DJ10=1,AND(CW10=CW$9,OR(CX$8&lt;&gt;0,CW$8=1))),1,0)</f>
        <v>0</v>
      </c>
    </row>
    <row r="11" spans="1:115" x14ac:dyDescent="0.2">
      <c r="A11" s="309" t="s">
        <v>86</v>
      </c>
      <c r="B11" s="310" t="s">
        <v>87</v>
      </c>
      <c r="C11" s="310" t="s">
        <v>26</v>
      </c>
      <c r="D11" s="200"/>
      <c r="E11" s="318" t="s">
        <v>101</v>
      </c>
      <c r="F11" s="319"/>
      <c r="G11" s="320"/>
      <c r="H11" s="319" t="s">
        <v>101</v>
      </c>
      <c r="I11" s="319"/>
      <c r="J11" s="320"/>
      <c r="K11" s="319" t="s">
        <v>101</v>
      </c>
      <c r="L11" s="319"/>
      <c r="M11" s="320"/>
      <c r="N11" s="319" t="s">
        <v>101</v>
      </c>
      <c r="O11" s="319"/>
      <c r="P11" s="320"/>
      <c r="Q11" s="319" t="s">
        <v>102</v>
      </c>
      <c r="R11" s="319" t="s">
        <v>102</v>
      </c>
      <c r="S11" s="320" t="s">
        <v>101</v>
      </c>
      <c r="T11" s="319" t="s">
        <v>102</v>
      </c>
      <c r="U11" s="319" t="s">
        <v>101</v>
      </c>
      <c r="V11" s="320"/>
      <c r="W11" s="319" t="s">
        <v>102</v>
      </c>
      <c r="X11" s="319" t="s">
        <v>102</v>
      </c>
      <c r="Y11" s="320" t="s">
        <v>102</v>
      </c>
      <c r="Z11" s="319"/>
      <c r="AA11" s="319"/>
      <c r="AB11" s="320"/>
      <c r="AC11" s="319"/>
      <c r="AD11" s="319"/>
      <c r="AE11" s="320"/>
      <c r="AF11" s="319"/>
      <c r="AG11" s="319"/>
      <c r="AH11" s="320"/>
      <c r="AI11" s="319"/>
      <c r="AJ11" s="319"/>
      <c r="AK11" s="320"/>
      <c r="AL11" s="319"/>
      <c r="AM11" s="319"/>
      <c r="AN11" s="320"/>
      <c r="AO11" s="200"/>
      <c r="AP11" s="200"/>
      <c r="AQ11" s="321">
        <f>IF(ISNA(HLOOKUP("o",$AY11:$CH$21,22-ROW(),0)),0,HLOOKUP("o",$AY11:$CH$21,22-ROW(),0))</f>
        <v>88</v>
      </c>
      <c r="AR11" s="321">
        <f>COUNTIF($AY11:$CH11,"x")</f>
        <v>6</v>
      </c>
      <c r="AS11" s="315">
        <f>RANK(AX11,$AX$10:$AX$19,0)</f>
        <v>2</v>
      </c>
      <c r="AT11" s="316" t="str">
        <f>IF(ISBLANK($B11),"",$B11)</f>
        <v>Шуршина Диана</v>
      </c>
      <c r="AW11" s="317">
        <f>HLOOKUP($AQ11,$CK$7:$CW$19,ROW()-6)</f>
        <v>1</v>
      </c>
      <c r="AX11" s="316">
        <f>AQ11-AR11*0.001-AW11*0.03-ISBLANK(A11)</f>
        <v>87.963999999999999</v>
      </c>
      <c r="AY11" s="162">
        <f>AN11</f>
        <v>0</v>
      </c>
      <c r="AZ11" s="162">
        <f>AM11</f>
        <v>0</v>
      </c>
      <c r="BA11" s="162">
        <f>AL11</f>
        <v>0</v>
      </c>
      <c r="BB11" s="162">
        <f>AK11</f>
        <v>0</v>
      </c>
      <c r="BC11" s="162">
        <f>AJ11</f>
        <v>0</v>
      </c>
      <c r="BD11" s="162">
        <f>AI11</f>
        <v>0</v>
      </c>
      <c r="BE11" s="162">
        <f>AH11</f>
        <v>0</v>
      </c>
      <c r="BF11" s="162">
        <f>AG11</f>
        <v>0</v>
      </c>
      <c r="BG11" s="162">
        <f>AF11</f>
        <v>0</v>
      </c>
      <c r="BH11" s="162">
        <f>AE11</f>
        <v>0</v>
      </c>
      <c r="BI11" s="162">
        <f>AD11</f>
        <v>0</v>
      </c>
      <c r="BJ11" s="162">
        <f>AC11</f>
        <v>0</v>
      </c>
      <c r="BK11" s="162">
        <f>AB11</f>
        <v>0</v>
      </c>
      <c r="BL11" s="162">
        <f>AA11</f>
        <v>0</v>
      </c>
      <c r="BM11" s="162">
        <f>Z11</f>
        <v>0</v>
      </c>
      <c r="BN11" s="162" t="str">
        <f>Y11</f>
        <v>x</v>
      </c>
      <c r="BO11" s="162" t="str">
        <f>X11</f>
        <v>x</v>
      </c>
      <c r="BP11" s="162" t="str">
        <f>W11</f>
        <v>x</v>
      </c>
      <c r="BQ11" s="162">
        <f>V11</f>
        <v>0</v>
      </c>
      <c r="BR11" s="162" t="str">
        <f>U11</f>
        <v>o</v>
      </c>
      <c r="BS11" s="162" t="str">
        <f>T11</f>
        <v>x</v>
      </c>
      <c r="BT11" s="162" t="str">
        <f>S11</f>
        <v>o</v>
      </c>
      <c r="BU11" s="162" t="str">
        <f>R11</f>
        <v>x</v>
      </c>
      <c r="BV11" s="162" t="str">
        <f>Q11</f>
        <v>x</v>
      </c>
      <c r="BW11" s="162">
        <f>P11</f>
        <v>0</v>
      </c>
      <c r="BX11" s="162">
        <f>O11</f>
        <v>0</v>
      </c>
      <c r="BY11" s="162" t="str">
        <f>N11</f>
        <v>o</v>
      </c>
      <c r="BZ11" s="162">
        <f>M11</f>
        <v>0</v>
      </c>
      <c r="CA11" s="162">
        <f>L11</f>
        <v>0</v>
      </c>
      <c r="CB11" s="162" t="str">
        <f>K11</f>
        <v>o</v>
      </c>
      <c r="CC11" s="162">
        <f>J11</f>
        <v>0</v>
      </c>
      <c r="CD11" s="162">
        <f>I11</f>
        <v>0</v>
      </c>
      <c r="CE11" s="162" t="str">
        <f>H11</f>
        <v>o</v>
      </c>
      <c r="CF11" s="162">
        <f>G11</f>
        <v>0</v>
      </c>
      <c r="CG11" s="162">
        <f>F11</f>
        <v>0</v>
      </c>
      <c r="CH11" s="162" t="str">
        <f>E11</f>
        <v>o</v>
      </c>
      <c r="CK11" s="162">
        <v>0</v>
      </c>
      <c r="CL11" s="162">
        <f>COUNTIF($E11:$G11,"x")</f>
        <v>0</v>
      </c>
      <c r="CM11" s="162">
        <f>COUNTIF($H11:$J11,"x")</f>
        <v>0</v>
      </c>
      <c r="CN11" s="162">
        <f>COUNTIF($K11:$M11,"x")</f>
        <v>0</v>
      </c>
      <c r="CO11" s="162">
        <f>COUNTIF($N11:$P11,"x")</f>
        <v>0</v>
      </c>
      <c r="CP11" s="162">
        <f>COUNTIF($Q11:$S11,"x")</f>
        <v>2</v>
      </c>
      <c r="CQ11" s="162">
        <f>COUNTIF($T11:$V11,"x")</f>
        <v>1</v>
      </c>
      <c r="CR11" s="162">
        <f>COUNTIF($W11:$Y11,"x")</f>
        <v>3</v>
      </c>
      <c r="CS11" s="162">
        <f>COUNTIF($Z11:$AB11,"x")</f>
        <v>0</v>
      </c>
      <c r="CT11" s="162">
        <f>COUNTIF($AC11:$AE11,"x")</f>
        <v>0</v>
      </c>
      <c r="CU11" s="162">
        <f>COUNTIF($AF11:$AH11,"x")</f>
        <v>0</v>
      </c>
      <c r="CV11" s="162">
        <f>COUNTIF($AI11:$AK11,"x")</f>
        <v>0</v>
      </c>
      <c r="CW11" s="162">
        <f>COUNTIF($AL11:$AN11,"x")</f>
        <v>0</v>
      </c>
      <c r="CY11" s="162">
        <f>IF(ISBLANK(B11),1,0)</f>
        <v>0</v>
      </c>
      <c r="CZ11" s="162">
        <f>IF(OR(CY11=1,AND(CL11=CL$9,OR(CM$8&lt;&gt;0,CL$8=1))),1,0)</f>
        <v>0</v>
      </c>
      <c r="DA11" s="162">
        <f>IF(OR(CZ11=1,AND(CM11=CM$9,OR(CN$8&lt;&gt;0,CM$8=1))),1,0)</f>
        <v>0</v>
      </c>
      <c r="DB11" s="162">
        <f>IF(OR(DA11=1,AND(CN11=CN$9,OR(CO$8&lt;&gt;0,CN$8=1))),1,0)</f>
        <v>0</v>
      </c>
      <c r="DC11" s="162">
        <f>IF(OR(DB11=1,AND(CO11=CO$9,OR(CP$8&lt;&gt;0,CO$8=1))),1,0)</f>
        <v>0</v>
      </c>
      <c r="DD11" s="162">
        <f>IF(OR(DC11=1,AND(CP11=CP$9,OR(CQ$8&lt;&gt;0,CP$8=1))),1,0)</f>
        <v>0</v>
      </c>
      <c r="DE11" s="162">
        <f>IF(OR(DD11=1,AND(CQ11=CQ$9,OR(CR$8&lt;&gt;0,CQ$8=1))),1,0)</f>
        <v>0</v>
      </c>
      <c r="DF11" s="162">
        <f>IF(OR(DE11=1,AND(CR11=CR$9,OR(CS$8&lt;&gt;0,CR$8=1))),1,0)</f>
        <v>1</v>
      </c>
      <c r="DG11" s="162">
        <f>IF(OR(DF11=1,AND(CS11=CS$9,OR(CT$8&lt;&gt;0,CS$8=1))),1,0)</f>
        <v>1</v>
      </c>
      <c r="DH11" s="162">
        <f>IF(OR(DG11=1,AND(CT11=CT$9,OR(CU$8&lt;&gt;0,CT$8=1))),1,0)</f>
        <v>1</v>
      </c>
      <c r="DI11" s="162">
        <f>IF(OR(DH11=1,AND(CU11=CU$9,OR(CV$8&lt;&gt;0,CU$8=1))),1,0)</f>
        <v>1</v>
      </c>
      <c r="DJ11" s="162">
        <f>IF(OR(DI11=1,AND(CV11=CV$9,OR(CW$8&lt;&gt;0,CV$8=1))),1,0)</f>
        <v>1</v>
      </c>
      <c r="DK11" s="162">
        <f>IF(OR(DJ11=1,AND(CW11=CW$9,OR(CX$8&lt;&gt;0,CW$8=1))),1,0)</f>
        <v>1</v>
      </c>
    </row>
    <row r="12" spans="1:115" x14ac:dyDescent="0.2">
      <c r="A12" s="309">
        <v>21511202452</v>
      </c>
      <c r="B12" s="310" t="s">
        <v>81</v>
      </c>
      <c r="C12" s="310" t="s">
        <v>67</v>
      </c>
      <c r="D12" s="200"/>
      <c r="E12" s="311" t="s">
        <v>101</v>
      </c>
      <c r="F12" s="312"/>
      <c r="G12" s="313"/>
      <c r="H12" s="312" t="s">
        <v>101</v>
      </c>
      <c r="I12" s="312"/>
      <c r="J12" s="313"/>
      <c r="K12" s="312" t="s">
        <v>101</v>
      </c>
      <c r="L12" s="312"/>
      <c r="M12" s="313"/>
      <c r="N12" s="312" t="s">
        <v>102</v>
      </c>
      <c r="O12" s="312" t="s">
        <v>102</v>
      </c>
      <c r="P12" s="313" t="s">
        <v>102</v>
      </c>
      <c r="Q12" s="312"/>
      <c r="R12" s="312"/>
      <c r="S12" s="313"/>
      <c r="T12" s="312"/>
      <c r="U12" s="312"/>
      <c r="V12" s="313"/>
      <c r="W12" s="312"/>
      <c r="X12" s="312"/>
      <c r="Y12" s="313"/>
      <c r="Z12" s="312"/>
      <c r="AA12" s="312"/>
      <c r="AB12" s="313"/>
      <c r="AC12" s="312"/>
      <c r="AD12" s="312"/>
      <c r="AE12" s="313"/>
      <c r="AF12" s="312"/>
      <c r="AG12" s="312"/>
      <c r="AH12" s="313"/>
      <c r="AI12" s="312"/>
      <c r="AJ12" s="312"/>
      <c r="AK12" s="313"/>
      <c r="AL12" s="312"/>
      <c r="AM12" s="312"/>
      <c r="AN12" s="313"/>
      <c r="AO12" s="200"/>
      <c r="AP12" s="200"/>
      <c r="AQ12" s="314">
        <f>IF(ISNA(HLOOKUP("o",$AY12:$CH$21,22-ROW(),0)),0,HLOOKUP("o",$AY12:$CH$21,22-ROW(),0))</f>
        <v>80</v>
      </c>
      <c r="AR12" s="314">
        <f>COUNTIF($AY12:$CH12,"x")</f>
        <v>3</v>
      </c>
      <c r="AS12" s="315">
        <f>RANK(AX12,$AX$10:$AX$19,0)</f>
        <v>3</v>
      </c>
      <c r="AT12" s="316" t="str">
        <f>IF(ISBLANK($B12),"",$B12)</f>
        <v>Костикова Татьяна</v>
      </c>
      <c r="AW12" s="317">
        <f>HLOOKUP($AQ12,$CK$7:$CW$19,ROW()-6)</f>
        <v>0</v>
      </c>
      <c r="AX12" s="316">
        <f>AQ12-AR12*0.001-AW12*0.03-ISBLANK(A12)</f>
        <v>79.997</v>
      </c>
      <c r="AY12" s="162">
        <f>AN12</f>
        <v>0</v>
      </c>
      <c r="AZ12" s="162">
        <f>AM12</f>
        <v>0</v>
      </c>
      <c r="BA12" s="162">
        <f>AL12</f>
        <v>0</v>
      </c>
      <c r="BB12" s="162">
        <f>AK12</f>
        <v>0</v>
      </c>
      <c r="BC12" s="162">
        <f>AJ12</f>
        <v>0</v>
      </c>
      <c r="BD12" s="162">
        <f>AI12</f>
        <v>0</v>
      </c>
      <c r="BE12" s="162">
        <f>AH12</f>
        <v>0</v>
      </c>
      <c r="BF12" s="162">
        <f>AG12</f>
        <v>0</v>
      </c>
      <c r="BG12" s="162">
        <f>AF12</f>
        <v>0</v>
      </c>
      <c r="BH12" s="162">
        <f>AE12</f>
        <v>0</v>
      </c>
      <c r="BI12" s="162">
        <f>AD12</f>
        <v>0</v>
      </c>
      <c r="BJ12" s="162">
        <f>AC12</f>
        <v>0</v>
      </c>
      <c r="BK12" s="162">
        <f>AB12</f>
        <v>0</v>
      </c>
      <c r="BL12" s="162">
        <f>AA12</f>
        <v>0</v>
      </c>
      <c r="BM12" s="162">
        <f>Z12</f>
        <v>0</v>
      </c>
      <c r="BN12" s="162">
        <f>Y12</f>
        <v>0</v>
      </c>
      <c r="BO12" s="162">
        <f>X12</f>
        <v>0</v>
      </c>
      <c r="BP12" s="162">
        <f>W12</f>
        <v>0</v>
      </c>
      <c r="BQ12" s="162">
        <f>V12</f>
        <v>0</v>
      </c>
      <c r="BR12" s="162">
        <f>U12</f>
        <v>0</v>
      </c>
      <c r="BS12" s="162">
        <f>T12</f>
        <v>0</v>
      </c>
      <c r="BT12" s="162">
        <f>S12</f>
        <v>0</v>
      </c>
      <c r="BU12" s="162">
        <f>R12</f>
        <v>0</v>
      </c>
      <c r="BV12" s="162">
        <f>Q12</f>
        <v>0</v>
      </c>
      <c r="BW12" s="162" t="str">
        <f>P12</f>
        <v>x</v>
      </c>
      <c r="BX12" s="162" t="str">
        <f>O12</f>
        <v>x</v>
      </c>
      <c r="BY12" s="162" t="str">
        <f>N12</f>
        <v>x</v>
      </c>
      <c r="BZ12" s="162">
        <f>M12</f>
        <v>0</v>
      </c>
      <c r="CA12" s="162">
        <f>L12</f>
        <v>0</v>
      </c>
      <c r="CB12" s="162" t="str">
        <f>K12</f>
        <v>o</v>
      </c>
      <c r="CC12" s="162">
        <f>J12</f>
        <v>0</v>
      </c>
      <c r="CD12" s="162">
        <f>I12</f>
        <v>0</v>
      </c>
      <c r="CE12" s="162" t="str">
        <f>H12</f>
        <v>o</v>
      </c>
      <c r="CF12" s="162">
        <f>G12</f>
        <v>0</v>
      </c>
      <c r="CG12" s="162">
        <f>F12</f>
        <v>0</v>
      </c>
      <c r="CH12" s="162" t="str">
        <f>E12</f>
        <v>o</v>
      </c>
      <c r="CK12" s="162">
        <v>0</v>
      </c>
      <c r="CL12" s="316">
        <f>COUNTIF($E12:$G12,"x")</f>
        <v>0</v>
      </c>
      <c r="CM12" s="162">
        <f>COUNTIF($H12:$J12,"x")</f>
        <v>0</v>
      </c>
      <c r="CN12" s="162">
        <f>COUNTIF($K12:$M12,"x")</f>
        <v>0</v>
      </c>
      <c r="CO12" s="162">
        <f>COUNTIF($N12:$P12,"x")</f>
        <v>3</v>
      </c>
      <c r="CP12" s="162">
        <f>COUNTIF($Q12:$S12,"x")</f>
        <v>0</v>
      </c>
      <c r="CQ12" s="162">
        <f>COUNTIF($T12:$V12,"x")</f>
        <v>0</v>
      </c>
      <c r="CR12" s="162">
        <f>COUNTIF($W12:$Y12,"x")</f>
        <v>0</v>
      </c>
      <c r="CS12" s="162">
        <f>COUNTIF($Z12:$AB12,"x")</f>
        <v>0</v>
      </c>
      <c r="CT12" s="162">
        <f>COUNTIF($AC12:$AE12,"x")</f>
        <v>0</v>
      </c>
      <c r="CU12" s="162">
        <f>COUNTIF($AF12:$AH12,"x")</f>
        <v>0</v>
      </c>
      <c r="CV12" s="162">
        <f>COUNTIF($AI12:$AK12,"x")</f>
        <v>0</v>
      </c>
      <c r="CW12" s="162">
        <f>COUNTIF($AL12:$AN12,"x")</f>
        <v>0</v>
      </c>
      <c r="CY12" s="162">
        <f>IF(ISBLANK(B12),1,0)</f>
        <v>0</v>
      </c>
      <c r="CZ12" s="162">
        <f>IF(OR(CY12=1,AND(CL12=CL$9,OR(CM$8&lt;&gt;0,CL$8=1))),1,0)</f>
        <v>0</v>
      </c>
      <c r="DA12" s="162">
        <f>IF(OR(CZ12=1,AND(CM12=CM$9,OR(CN$8&lt;&gt;0,CM$8=1))),1,0)</f>
        <v>0</v>
      </c>
      <c r="DB12" s="162">
        <f>IF(OR(DA12=1,AND(CN12=CN$9,OR(CO$8&lt;&gt;0,CN$8=1))),1,0)</f>
        <v>0</v>
      </c>
      <c r="DC12" s="162">
        <f>IF(OR(DB12=1,AND(CO12=CO$9,OR(CP$8&lt;&gt;0,CO$8=1))),1,0)</f>
        <v>1</v>
      </c>
      <c r="DD12" s="162">
        <f>IF(OR(DC12=1,AND(CP12=CP$9,OR(CQ$8&lt;&gt;0,CP$8=1))),1,0)</f>
        <v>1</v>
      </c>
      <c r="DE12" s="162">
        <f>IF(OR(DD12=1,AND(CQ12=CQ$9,OR(CR$8&lt;&gt;0,CQ$8=1))),1,0)</f>
        <v>1</v>
      </c>
      <c r="DF12" s="162">
        <f>IF(OR(DE12=1,AND(CR12=CR$9,OR(CS$8&lt;&gt;0,CR$8=1))),1,0)</f>
        <v>1</v>
      </c>
      <c r="DG12" s="162">
        <f>IF(OR(DF12=1,AND(CS12=CS$9,OR(CT$8&lt;&gt;0,CS$8=1))),1,0)</f>
        <v>1</v>
      </c>
      <c r="DH12" s="162">
        <f>IF(OR(DG12=1,AND(CT12=CT$9,OR(CU$8&lt;&gt;0,CT$8=1))),1,0)</f>
        <v>1</v>
      </c>
      <c r="DI12" s="162">
        <f>IF(OR(DH12=1,AND(CU12=CU$9,OR(CV$8&lt;&gt;0,CU$8=1))),1,0)</f>
        <v>1</v>
      </c>
      <c r="DJ12" s="162">
        <f>IF(OR(DI12=1,AND(CV12=CV$9,OR(CW$8&lt;&gt;0,CV$8=1))),1,0)</f>
        <v>1</v>
      </c>
      <c r="DK12" s="162">
        <f>IF(OR(DJ12=1,AND(CW12=CW$9,OR(CX$8&lt;&gt;0,CW$8=1))),1,0)</f>
        <v>1</v>
      </c>
    </row>
    <row r="13" spans="1:115" x14ac:dyDescent="0.2">
      <c r="A13" s="309">
        <v>21511202451</v>
      </c>
      <c r="B13" s="310" t="s">
        <v>108</v>
      </c>
      <c r="C13" s="310" t="s">
        <v>79</v>
      </c>
      <c r="D13" s="200"/>
      <c r="E13" s="318" t="s">
        <v>101</v>
      </c>
      <c r="F13" s="319"/>
      <c r="G13" s="320"/>
      <c r="H13" s="319" t="s">
        <v>102</v>
      </c>
      <c r="I13" s="319" t="s">
        <v>101</v>
      </c>
      <c r="J13" s="320"/>
      <c r="K13" s="319" t="s">
        <v>102</v>
      </c>
      <c r="L13" s="319" t="s">
        <v>102</v>
      </c>
      <c r="M13" s="320"/>
      <c r="N13" s="319"/>
      <c r="O13" s="319"/>
      <c r="P13" s="320"/>
      <c r="Q13" s="319"/>
      <c r="R13" s="319"/>
      <c r="S13" s="320"/>
      <c r="T13" s="319"/>
      <c r="U13" s="319"/>
      <c r="V13" s="320"/>
      <c r="W13" s="319"/>
      <c r="X13" s="319"/>
      <c r="Y13" s="320"/>
      <c r="Z13" s="319"/>
      <c r="AA13" s="319"/>
      <c r="AB13" s="320"/>
      <c r="AC13" s="319"/>
      <c r="AD13" s="319"/>
      <c r="AE13" s="320"/>
      <c r="AF13" s="319"/>
      <c r="AG13" s="319"/>
      <c r="AH13" s="320"/>
      <c r="AI13" s="319"/>
      <c r="AJ13" s="319"/>
      <c r="AK13" s="320"/>
      <c r="AL13" s="319"/>
      <c r="AM13" s="319"/>
      <c r="AN13" s="320"/>
      <c r="AO13" s="200"/>
      <c r="AP13" s="200"/>
      <c r="AQ13" s="321">
        <f>IF(ISNA(HLOOKUP("o",$AY13:$CH$21,22-ROW(),0)),0,HLOOKUP("o",$AY13:$CH$21,22-ROW(),0))</f>
        <v>70</v>
      </c>
      <c r="AR13" s="321">
        <f>COUNTIF($AY13:$CH13,"x")</f>
        <v>3</v>
      </c>
      <c r="AS13" s="315">
        <f>RANK(AX13,$AX$10:$AX$19,0)</f>
        <v>4</v>
      </c>
      <c r="AT13" s="322" t="str">
        <f>IF(ISBLANK($B13),"",$B13)</f>
        <v>Николаева Екатерина</v>
      </c>
      <c r="AW13" s="317">
        <f>HLOOKUP($AQ13,$CK$7:$CW$19,ROW()-6)</f>
        <v>1</v>
      </c>
      <c r="AX13" s="316">
        <f>AQ13-AR13*0.001-AW13*0.03-ISBLANK(A13)</f>
        <v>69.966999999999999</v>
      </c>
      <c r="AY13" s="162">
        <f>AN13</f>
        <v>0</v>
      </c>
      <c r="AZ13" s="162">
        <f>AM13</f>
        <v>0</v>
      </c>
      <c r="BA13" s="162">
        <f>AL13</f>
        <v>0</v>
      </c>
      <c r="BB13" s="162">
        <f>AK13</f>
        <v>0</v>
      </c>
      <c r="BC13" s="162">
        <f>AJ13</f>
        <v>0</v>
      </c>
      <c r="BD13" s="162">
        <f>AI13</f>
        <v>0</v>
      </c>
      <c r="BE13" s="162">
        <f>AH13</f>
        <v>0</v>
      </c>
      <c r="BF13" s="162">
        <f>AG13</f>
        <v>0</v>
      </c>
      <c r="BG13" s="162">
        <f>AF13</f>
        <v>0</v>
      </c>
      <c r="BH13" s="162">
        <f>AE13</f>
        <v>0</v>
      </c>
      <c r="BI13" s="162">
        <f>AD13</f>
        <v>0</v>
      </c>
      <c r="BJ13" s="162">
        <f>AC13</f>
        <v>0</v>
      </c>
      <c r="BK13" s="162">
        <f>AB13</f>
        <v>0</v>
      </c>
      <c r="BL13" s="162">
        <f>AA13</f>
        <v>0</v>
      </c>
      <c r="BM13" s="162">
        <f>Z13</f>
        <v>0</v>
      </c>
      <c r="BN13" s="162">
        <f>Y13</f>
        <v>0</v>
      </c>
      <c r="BO13" s="162">
        <f>X13</f>
        <v>0</v>
      </c>
      <c r="BP13" s="162">
        <f>W13</f>
        <v>0</v>
      </c>
      <c r="BQ13" s="162">
        <f>V13</f>
        <v>0</v>
      </c>
      <c r="BR13" s="162">
        <f>U13</f>
        <v>0</v>
      </c>
      <c r="BS13" s="162">
        <f>T13</f>
        <v>0</v>
      </c>
      <c r="BT13" s="162">
        <f>S13</f>
        <v>0</v>
      </c>
      <c r="BU13" s="162">
        <f>R13</f>
        <v>0</v>
      </c>
      <c r="BV13" s="162">
        <f>Q13</f>
        <v>0</v>
      </c>
      <c r="BW13" s="162">
        <f>P13</f>
        <v>0</v>
      </c>
      <c r="BX13" s="162">
        <f>O13</f>
        <v>0</v>
      </c>
      <c r="BY13" s="162">
        <f>N13</f>
        <v>0</v>
      </c>
      <c r="BZ13" s="162">
        <f>M13</f>
        <v>0</v>
      </c>
      <c r="CA13" s="162" t="str">
        <f>L13</f>
        <v>x</v>
      </c>
      <c r="CB13" s="162" t="str">
        <f>K13</f>
        <v>x</v>
      </c>
      <c r="CC13" s="162">
        <f>J13</f>
        <v>0</v>
      </c>
      <c r="CD13" s="162" t="str">
        <f>I13</f>
        <v>o</v>
      </c>
      <c r="CE13" s="162" t="str">
        <f>H13</f>
        <v>x</v>
      </c>
      <c r="CF13" s="162">
        <f>G13</f>
        <v>0</v>
      </c>
      <c r="CG13" s="162">
        <f>F13</f>
        <v>0</v>
      </c>
      <c r="CH13" s="162" t="str">
        <f>E13</f>
        <v>o</v>
      </c>
      <c r="CK13" s="162">
        <v>0</v>
      </c>
      <c r="CL13" s="219">
        <f>COUNTIF($E13:$G13,"x")</f>
        <v>0</v>
      </c>
      <c r="CM13" s="162">
        <f>COUNTIF($H13:$J13,"x")</f>
        <v>1</v>
      </c>
      <c r="CN13" s="162">
        <f>COUNTIF($K13:$M13,"x")</f>
        <v>2</v>
      </c>
      <c r="CO13" s="162">
        <f>COUNTIF($N13:$P13,"x")</f>
        <v>0</v>
      </c>
      <c r="CP13" s="162">
        <f>COUNTIF($Q13:$S13,"x")</f>
        <v>0</v>
      </c>
      <c r="CQ13" s="162">
        <f>COUNTIF($T13:$V13,"x")</f>
        <v>0</v>
      </c>
      <c r="CR13" s="162">
        <f>COUNTIF($W13:$Y13,"x")</f>
        <v>0</v>
      </c>
      <c r="CS13" s="162">
        <f>COUNTIF($Z13:$AB13,"x")</f>
        <v>0</v>
      </c>
      <c r="CT13" s="162">
        <f>COUNTIF($AC13:$AE13,"x")</f>
        <v>0</v>
      </c>
      <c r="CU13" s="162">
        <f>COUNTIF($AF13:$AH13,"x")</f>
        <v>0</v>
      </c>
      <c r="CV13" s="162">
        <f>COUNTIF($AI13:$AK13,"x")</f>
        <v>0</v>
      </c>
      <c r="CW13" s="162">
        <f>COUNTIF($AL13:$AN13,"x")</f>
        <v>0</v>
      </c>
      <c r="CY13" s="162">
        <f>IF(ISBLANK(B13),1,0)</f>
        <v>0</v>
      </c>
      <c r="CZ13" s="162">
        <f>IF(OR(CY13=1,AND(CL13=CL$9,OR(CM$8&lt;&gt;0,CL$8=1))),1,0)</f>
        <v>0</v>
      </c>
      <c r="DA13" s="162">
        <f>IF(OR(CZ13=1,AND(CM13=CM$9,OR(CN$8&lt;&gt;0,CM$8=1))),1,0)</f>
        <v>0</v>
      </c>
      <c r="DB13" s="162">
        <f>IF(OR(DA13=1,AND(CN13=CN$9,OR(CO$8&lt;&gt;0,CN$8=1))),1,0)</f>
        <v>1</v>
      </c>
      <c r="DC13" s="162">
        <f>IF(OR(DB13=1,AND(CO13=CO$9,OR(CP$8&lt;&gt;0,CO$8=1))),1,0)</f>
        <v>1</v>
      </c>
      <c r="DD13" s="162">
        <f>IF(OR(DC13=1,AND(CP13=CP$9,OR(CQ$8&lt;&gt;0,CP$8=1))),1,0)</f>
        <v>1</v>
      </c>
      <c r="DE13" s="162">
        <f>IF(OR(DD13=1,AND(CQ13=CQ$9,OR(CR$8&lt;&gt;0,CQ$8=1))),1,0)</f>
        <v>1</v>
      </c>
      <c r="DF13" s="162">
        <f>IF(OR(DE13=1,AND(CR13=CR$9,OR(CS$8&lt;&gt;0,CR$8=1))),1,0)</f>
        <v>1</v>
      </c>
      <c r="DG13" s="162">
        <f>IF(OR(DF13=1,AND(CS13=CS$9,OR(CT$8&lt;&gt;0,CS$8=1))),1,0)</f>
        <v>1</v>
      </c>
      <c r="DH13" s="162">
        <f>IF(OR(DG13=1,AND(CT13=CT$9,OR(CU$8&lt;&gt;0,CT$8=1))),1,0)</f>
        <v>1</v>
      </c>
      <c r="DI13" s="162">
        <f>IF(OR(DH13=1,AND(CU13=CU$9,OR(CV$8&lt;&gt;0,CU$8=1))),1,0)</f>
        <v>1</v>
      </c>
      <c r="DJ13" s="162">
        <f>IF(OR(DI13=1,AND(CV13=CV$9,OR(CW$8&lt;&gt;0,CV$8=1))),1,0)</f>
        <v>1</v>
      </c>
      <c r="DK13" s="162">
        <f>IF(OR(DJ13=1,AND(CW13=CW$9,OR(CX$8&lt;&gt;0,CW$8=1))),1,0)</f>
        <v>1</v>
      </c>
    </row>
    <row r="14" spans="1:115" hidden="1" x14ac:dyDescent="0.2">
      <c r="A14" s="309"/>
      <c r="B14" s="310"/>
      <c r="C14" s="310"/>
      <c r="D14" s="200"/>
      <c r="E14" s="318"/>
      <c r="F14" s="319"/>
      <c r="G14" s="320"/>
      <c r="H14" s="319"/>
      <c r="I14" s="319"/>
      <c r="J14" s="320"/>
      <c r="K14" s="319"/>
      <c r="L14" s="319"/>
      <c r="M14" s="320"/>
      <c r="N14" s="319"/>
      <c r="O14" s="319"/>
      <c r="P14" s="320"/>
      <c r="Q14" s="319"/>
      <c r="R14" s="319"/>
      <c r="S14" s="320"/>
      <c r="T14" s="319"/>
      <c r="U14" s="319"/>
      <c r="V14" s="320"/>
      <c r="W14" s="319"/>
      <c r="X14" s="319"/>
      <c r="Y14" s="320"/>
      <c r="Z14" s="319"/>
      <c r="AA14" s="319"/>
      <c r="AB14" s="320"/>
      <c r="AC14" s="319"/>
      <c r="AD14" s="319"/>
      <c r="AE14" s="320"/>
      <c r="AF14" s="319"/>
      <c r="AG14" s="319"/>
      <c r="AH14" s="320"/>
      <c r="AI14" s="319"/>
      <c r="AJ14" s="319"/>
      <c r="AK14" s="320"/>
      <c r="AL14" s="319"/>
      <c r="AM14" s="319"/>
      <c r="AN14" s="320"/>
      <c r="AO14" s="200"/>
      <c r="AP14" s="200"/>
      <c r="AQ14" s="321">
        <f>IF(ISNA(HLOOKUP("o",$AY14:$CH$21,22-ROW(),0)),0,HLOOKUP("o",$AY14:$CH$21,22-ROW(),0))</f>
        <v>0</v>
      </c>
      <c r="AR14" s="321">
        <f t="shared" ref="AR10:AR19" si="0">COUNTIF($AY14:$CH14,"x")</f>
        <v>0</v>
      </c>
      <c r="AS14" s="315">
        <f t="shared" ref="AS10:AS19" si="1">RANK(AX14,$AX$10:$AX$19,0)</f>
        <v>5</v>
      </c>
      <c r="AT14" s="316" t="str">
        <f t="shared" ref="AT11:AT19" si="2">IF(ISBLANK($B14),"",$B14)</f>
        <v/>
      </c>
      <c r="AW14" s="317">
        <f t="shared" ref="AW11:AW19" si="3">HLOOKUP($AQ14,$CK$7:$CW$19,ROW()-6)</f>
        <v>0</v>
      </c>
      <c r="AX14" s="316">
        <f t="shared" ref="AX10:AX19" si="4">AQ14-AR14*0.001-AW14*0.03-ISBLANK(A14)</f>
        <v>-1</v>
      </c>
      <c r="AY14" s="162">
        <f t="shared" ref="AY10:AY19" si="5">AN14</f>
        <v>0</v>
      </c>
      <c r="AZ14" s="162">
        <f t="shared" ref="AZ10:AZ19" si="6">AM14</f>
        <v>0</v>
      </c>
      <c r="BA14" s="162">
        <f t="shared" ref="BA10:BA19" si="7">AL14</f>
        <v>0</v>
      </c>
      <c r="BB14" s="162">
        <f t="shared" ref="BB10:BB19" si="8">AK14</f>
        <v>0</v>
      </c>
      <c r="BC14" s="162">
        <f t="shared" ref="BC10:BC19" si="9">AJ14</f>
        <v>0</v>
      </c>
      <c r="BD14" s="162">
        <f t="shared" ref="BD10:BD19" si="10">AI14</f>
        <v>0</v>
      </c>
      <c r="BE14" s="162">
        <f t="shared" ref="BE10:BE19" si="11">AH14</f>
        <v>0</v>
      </c>
      <c r="BF14" s="162">
        <f t="shared" ref="BF10:BF19" si="12">AG14</f>
        <v>0</v>
      </c>
      <c r="BG14" s="162">
        <f t="shared" ref="BG10:BG19" si="13">AF14</f>
        <v>0</v>
      </c>
      <c r="BH14" s="162">
        <f t="shared" ref="BH10:BH19" si="14">AE14</f>
        <v>0</v>
      </c>
      <c r="BI14" s="162">
        <f t="shared" ref="BI10:BI19" si="15">AD14</f>
        <v>0</v>
      </c>
      <c r="BJ14" s="162">
        <f t="shared" ref="BJ10:BJ19" si="16">AC14</f>
        <v>0</v>
      </c>
      <c r="BK14" s="162">
        <f t="shared" ref="BK10:BK19" si="17">AB14</f>
        <v>0</v>
      </c>
      <c r="BL14" s="162">
        <f t="shared" ref="BL10:BL19" si="18">AA14</f>
        <v>0</v>
      </c>
      <c r="BM14" s="162">
        <f t="shared" ref="BM10:BM19" si="19">Z14</f>
        <v>0</v>
      </c>
      <c r="BN14" s="162">
        <f t="shared" ref="BN10:BN19" si="20">Y14</f>
        <v>0</v>
      </c>
      <c r="BO14" s="162">
        <f t="shared" ref="BO10:BO19" si="21">X14</f>
        <v>0</v>
      </c>
      <c r="BP14" s="162">
        <f t="shared" ref="BP10:BP19" si="22">W14</f>
        <v>0</v>
      </c>
      <c r="BQ14" s="162">
        <f t="shared" ref="BQ10:BQ19" si="23">V14</f>
        <v>0</v>
      </c>
      <c r="BR14" s="162">
        <f t="shared" ref="BR10:BR19" si="24">U14</f>
        <v>0</v>
      </c>
      <c r="BS14" s="162">
        <f t="shared" ref="BS10:BS19" si="25">T14</f>
        <v>0</v>
      </c>
      <c r="BT14" s="162">
        <f t="shared" ref="BT10:BT19" si="26">S14</f>
        <v>0</v>
      </c>
      <c r="BU14" s="162">
        <f t="shared" ref="BU10:BU19" si="27">R14</f>
        <v>0</v>
      </c>
      <c r="BV14" s="162">
        <f t="shared" ref="BV10:BV19" si="28">Q14</f>
        <v>0</v>
      </c>
      <c r="BW14" s="162">
        <f t="shared" ref="BW10:BW19" si="29">P14</f>
        <v>0</v>
      </c>
      <c r="BX14" s="162">
        <f t="shared" ref="BX10:BX19" si="30">O14</f>
        <v>0</v>
      </c>
      <c r="BY14" s="162">
        <f t="shared" ref="BY10:BY19" si="31">N14</f>
        <v>0</v>
      </c>
      <c r="BZ14" s="162">
        <f t="shared" ref="BZ10:BZ19" si="32">M14</f>
        <v>0</v>
      </c>
      <c r="CA14" s="162">
        <f t="shared" ref="CA10:CA19" si="33">L14</f>
        <v>0</v>
      </c>
      <c r="CB14" s="162">
        <f t="shared" ref="CB10:CB19" si="34">K14</f>
        <v>0</v>
      </c>
      <c r="CC14" s="162">
        <f t="shared" ref="CC10:CC19" si="35">J14</f>
        <v>0</v>
      </c>
      <c r="CD14" s="162">
        <f t="shared" ref="CD10:CD19" si="36">I14</f>
        <v>0</v>
      </c>
      <c r="CE14" s="162">
        <f t="shared" ref="CE10:CE19" si="37">H14</f>
        <v>0</v>
      </c>
      <c r="CF14" s="162">
        <f t="shared" ref="CF10:CF19" si="38">G14</f>
        <v>0</v>
      </c>
      <c r="CG14" s="162">
        <f t="shared" ref="CG10:CG19" si="39">F14</f>
        <v>0</v>
      </c>
      <c r="CH14" s="162">
        <f t="shared" ref="CH10:CH19" si="40">E14</f>
        <v>0</v>
      </c>
      <c r="CK14" s="162">
        <v>0</v>
      </c>
      <c r="CL14" s="162">
        <f t="shared" ref="CL10:CL19" si="41">COUNTIF($E14:$G14,"x")</f>
        <v>0</v>
      </c>
      <c r="CM14" s="162">
        <f t="shared" ref="CM10:CM19" si="42">COUNTIF($H14:$J14,"x")</f>
        <v>0</v>
      </c>
      <c r="CN14" s="162">
        <f t="shared" ref="CN10:CN19" si="43">COUNTIF($K14:$M14,"x")</f>
        <v>0</v>
      </c>
      <c r="CO14" s="162">
        <f t="shared" ref="CO10:CO19" si="44">COUNTIF($N14:$P14,"x")</f>
        <v>0</v>
      </c>
      <c r="CP14" s="162">
        <f t="shared" ref="CP10:CP19" si="45">COUNTIF($Q14:$S14,"x")</f>
        <v>0</v>
      </c>
      <c r="CQ14" s="162">
        <f t="shared" ref="CQ10:CQ19" si="46">COUNTIF($T14:$V14,"x")</f>
        <v>0</v>
      </c>
      <c r="CR14" s="162">
        <f t="shared" ref="CR10:CR19" si="47">COUNTIF($W14:$Y14,"x")</f>
        <v>0</v>
      </c>
      <c r="CS14" s="162">
        <f t="shared" ref="CS10:CS19" si="48">COUNTIF($Z14:$AB14,"x")</f>
        <v>0</v>
      </c>
      <c r="CT14" s="162">
        <f t="shared" ref="CT10:CT19" si="49">COUNTIF($AC14:$AE14,"x")</f>
        <v>0</v>
      </c>
      <c r="CU14" s="162">
        <f t="shared" ref="CU10:CU19" si="50">COUNTIF($AF14:$AH14,"x")</f>
        <v>0</v>
      </c>
      <c r="CV14" s="162">
        <f t="shared" ref="CV10:CV19" si="51">COUNTIF($AI14:$AK14,"x")</f>
        <v>0</v>
      </c>
      <c r="CW14" s="162">
        <f t="shared" ref="CW10:CW19" si="52">COUNTIF($AL14:$AN14,"x")</f>
        <v>0</v>
      </c>
      <c r="CY14" s="162">
        <f t="shared" ref="CY11:CY19" si="53">IF(ISBLANK(B14),1,0)</f>
        <v>1</v>
      </c>
      <c r="CZ14" s="162">
        <f t="shared" ref="CZ10:DK19" si="54">IF(OR(CY14=1,AND(CL14=CL$9,OR(CM$8&lt;&gt;0,CL$8=1))),1,0)</f>
        <v>1</v>
      </c>
      <c r="DA14" s="162">
        <f t="shared" si="54"/>
        <v>1</v>
      </c>
      <c r="DB14" s="162">
        <f t="shared" si="54"/>
        <v>1</v>
      </c>
      <c r="DC14" s="162">
        <f t="shared" si="54"/>
        <v>1</v>
      </c>
      <c r="DD14" s="162">
        <f t="shared" si="54"/>
        <v>1</v>
      </c>
      <c r="DE14" s="162">
        <f t="shared" si="54"/>
        <v>1</v>
      </c>
      <c r="DF14" s="162">
        <f t="shared" si="54"/>
        <v>1</v>
      </c>
      <c r="DG14" s="162">
        <f t="shared" si="54"/>
        <v>1</v>
      </c>
      <c r="DH14" s="162">
        <f t="shared" si="54"/>
        <v>1</v>
      </c>
      <c r="DI14" s="162">
        <f t="shared" si="54"/>
        <v>1</v>
      </c>
      <c r="DJ14" s="162">
        <f t="shared" si="54"/>
        <v>1</v>
      </c>
      <c r="DK14" s="162">
        <f t="shared" si="54"/>
        <v>1</v>
      </c>
    </row>
    <row r="15" spans="1:115" hidden="1" x14ac:dyDescent="0.2">
      <c r="A15" s="309"/>
      <c r="B15" s="310"/>
      <c r="C15" s="310"/>
      <c r="D15" s="200"/>
      <c r="E15" s="318"/>
      <c r="F15" s="319"/>
      <c r="G15" s="320"/>
      <c r="H15" s="319"/>
      <c r="I15" s="319"/>
      <c r="J15" s="320"/>
      <c r="K15" s="319"/>
      <c r="L15" s="319"/>
      <c r="M15" s="320"/>
      <c r="N15" s="319"/>
      <c r="O15" s="319"/>
      <c r="P15" s="320"/>
      <c r="Q15" s="319"/>
      <c r="R15" s="319"/>
      <c r="S15" s="320"/>
      <c r="T15" s="319"/>
      <c r="U15" s="319"/>
      <c r="V15" s="320"/>
      <c r="W15" s="319"/>
      <c r="X15" s="319"/>
      <c r="Y15" s="320"/>
      <c r="Z15" s="319"/>
      <c r="AA15" s="319"/>
      <c r="AB15" s="320"/>
      <c r="AC15" s="319"/>
      <c r="AD15" s="319"/>
      <c r="AE15" s="320"/>
      <c r="AF15" s="319"/>
      <c r="AG15" s="319"/>
      <c r="AH15" s="320"/>
      <c r="AI15" s="319"/>
      <c r="AJ15" s="319"/>
      <c r="AK15" s="320"/>
      <c r="AL15" s="319"/>
      <c r="AM15" s="319"/>
      <c r="AN15" s="320"/>
      <c r="AO15" s="200"/>
      <c r="AP15" s="200"/>
      <c r="AQ15" s="321">
        <f>IF(ISNA(HLOOKUP("o",$AY15:$CH$21,22-ROW(),0)),0,HLOOKUP("o",$AY15:$CH$21,22-ROW(),0))</f>
        <v>0</v>
      </c>
      <c r="AR15" s="321">
        <f t="shared" si="0"/>
        <v>0</v>
      </c>
      <c r="AS15" s="315">
        <f t="shared" si="1"/>
        <v>5</v>
      </c>
      <c r="AT15" s="316" t="str">
        <f t="shared" si="2"/>
        <v/>
      </c>
      <c r="AW15" s="317">
        <f t="shared" si="3"/>
        <v>0</v>
      </c>
      <c r="AX15" s="316">
        <f t="shared" si="4"/>
        <v>-1</v>
      </c>
      <c r="AY15" s="162">
        <f t="shared" si="5"/>
        <v>0</v>
      </c>
      <c r="AZ15" s="162">
        <f t="shared" si="6"/>
        <v>0</v>
      </c>
      <c r="BA15" s="162">
        <f t="shared" si="7"/>
        <v>0</v>
      </c>
      <c r="BB15" s="162">
        <f t="shared" si="8"/>
        <v>0</v>
      </c>
      <c r="BC15" s="162">
        <f t="shared" si="9"/>
        <v>0</v>
      </c>
      <c r="BD15" s="162">
        <f t="shared" si="10"/>
        <v>0</v>
      </c>
      <c r="BE15" s="162">
        <f t="shared" si="11"/>
        <v>0</v>
      </c>
      <c r="BF15" s="162">
        <f t="shared" si="12"/>
        <v>0</v>
      </c>
      <c r="BG15" s="162">
        <f t="shared" si="13"/>
        <v>0</v>
      </c>
      <c r="BH15" s="162">
        <f t="shared" si="14"/>
        <v>0</v>
      </c>
      <c r="BI15" s="162">
        <f t="shared" si="15"/>
        <v>0</v>
      </c>
      <c r="BJ15" s="162">
        <f t="shared" si="16"/>
        <v>0</v>
      </c>
      <c r="BK15" s="162">
        <f t="shared" si="17"/>
        <v>0</v>
      </c>
      <c r="BL15" s="162">
        <f t="shared" si="18"/>
        <v>0</v>
      </c>
      <c r="BM15" s="162">
        <f t="shared" si="19"/>
        <v>0</v>
      </c>
      <c r="BN15" s="162">
        <f t="shared" si="20"/>
        <v>0</v>
      </c>
      <c r="BO15" s="162">
        <f t="shared" si="21"/>
        <v>0</v>
      </c>
      <c r="BP15" s="162">
        <f t="shared" si="22"/>
        <v>0</v>
      </c>
      <c r="BQ15" s="162">
        <f t="shared" si="23"/>
        <v>0</v>
      </c>
      <c r="BR15" s="162">
        <f t="shared" si="24"/>
        <v>0</v>
      </c>
      <c r="BS15" s="162">
        <f t="shared" si="25"/>
        <v>0</v>
      </c>
      <c r="BT15" s="162">
        <f t="shared" si="26"/>
        <v>0</v>
      </c>
      <c r="BU15" s="162">
        <f t="shared" si="27"/>
        <v>0</v>
      </c>
      <c r="BV15" s="162">
        <f t="shared" si="28"/>
        <v>0</v>
      </c>
      <c r="BW15" s="162">
        <f t="shared" si="29"/>
        <v>0</v>
      </c>
      <c r="BX15" s="162">
        <f t="shared" si="30"/>
        <v>0</v>
      </c>
      <c r="BY15" s="162">
        <f t="shared" si="31"/>
        <v>0</v>
      </c>
      <c r="BZ15" s="162">
        <f t="shared" si="32"/>
        <v>0</v>
      </c>
      <c r="CA15" s="162">
        <f t="shared" si="33"/>
        <v>0</v>
      </c>
      <c r="CB15" s="162">
        <f t="shared" si="34"/>
        <v>0</v>
      </c>
      <c r="CC15" s="162">
        <f t="shared" si="35"/>
        <v>0</v>
      </c>
      <c r="CD15" s="162">
        <f t="shared" si="36"/>
        <v>0</v>
      </c>
      <c r="CE15" s="162">
        <f t="shared" si="37"/>
        <v>0</v>
      </c>
      <c r="CF15" s="162">
        <f t="shared" si="38"/>
        <v>0</v>
      </c>
      <c r="CG15" s="162">
        <f t="shared" si="39"/>
        <v>0</v>
      </c>
      <c r="CH15" s="162">
        <f t="shared" si="40"/>
        <v>0</v>
      </c>
      <c r="CK15" s="162">
        <v>0</v>
      </c>
      <c r="CL15" s="162">
        <f t="shared" si="41"/>
        <v>0</v>
      </c>
      <c r="CM15" s="162">
        <f t="shared" si="42"/>
        <v>0</v>
      </c>
      <c r="CN15" s="162">
        <f t="shared" si="43"/>
        <v>0</v>
      </c>
      <c r="CO15" s="162">
        <f t="shared" si="44"/>
        <v>0</v>
      </c>
      <c r="CP15" s="162">
        <f t="shared" si="45"/>
        <v>0</v>
      </c>
      <c r="CQ15" s="162">
        <f t="shared" si="46"/>
        <v>0</v>
      </c>
      <c r="CR15" s="162">
        <f t="shared" si="47"/>
        <v>0</v>
      </c>
      <c r="CS15" s="162">
        <f t="shared" si="48"/>
        <v>0</v>
      </c>
      <c r="CT15" s="162">
        <f t="shared" si="49"/>
        <v>0</v>
      </c>
      <c r="CU15" s="162">
        <f t="shared" si="50"/>
        <v>0</v>
      </c>
      <c r="CV15" s="162">
        <f t="shared" si="51"/>
        <v>0</v>
      </c>
      <c r="CW15" s="162">
        <f t="shared" si="52"/>
        <v>0</v>
      </c>
      <c r="CY15" s="162">
        <f t="shared" si="53"/>
        <v>1</v>
      </c>
      <c r="CZ15" s="162">
        <f t="shared" si="54"/>
        <v>1</v>
      </c>
      <c r="DA15" s="162">
        <f t="shared" si="54"/>
        <v>1</v>
      </c>
      <c r="DB15" s="162">
        <f t="shared" si="54"/>
        <v>1</v>
      </c>
      <c r="DC15" s="162">
        <f t="shared" si="54"/>
        <v>1</v>
      </c>
      <c r="DD15" s="162">
        <f t="shared" si="54"/>
        <v>1</v>
      </c>
      <c r="DE15" s="162">
        <f t="shared" si="54"/>
        <v>1</v>
      </c>
      <c r="DF15" s="162">
        <f t="shared" si="54"/>
        <v>1</v>
      </c>
      <c r="DG15" s="162">
        <f t="shared" si="54"/>
        <v>1</v>
      </c>
      <c r="DH15" s="162">
        <f t="shared" si="54"/>
        <v>1</v>
      </c>
      <c r="DI15" s="162">
        <f t="shared" si="54"/>
        <v>1</v>
      </c>
      <c r="DJ15" s="162">
        <f t="shared" si="54"/>
        <v>1</v>
      </c>
      <c r="DK15" s="162">
        <f t="shared" si="54"/>
        <v>1</v>
      </c>
    </row>
    <row r="16" spans="1:115" hidden="1" x14ac:dyDescent="0.2">
      <c r="A16" s="309"/>
      <c r="B16" s="310"/>
      <c r="C16" s="310"/>
      <c r="D16" s="200"/>
      <c r="E16" s="318"/>
      <c r="F16" s="319"/>
      <c r="G16" s="320"/>
      <c r="H16" s="319"/>
      <c r="I16" s="319"/>
      <c r="J16" s="320"/>
      <c r="K16" s="319"/>
      <c r="L16" s="319"/>
      <c r="M16" s="320"/>
      <c r="N16" s="319"/>
      <c r="O16" s="319"/>
      <c r="P16" s="320"/>
      <c r="Q16" s="319"/>
      <c r="R16" s="319"/>
      <c r="S16" s="320"/>
      <c r="T16" s="319"/>
      <c r="U16" s="319"/>
      <c r="V16" s="320"/>
      <c r="W16" s="319"/>
      <c r="X16" s="319"/>
      <c r="Y16" s="320"/>
      <c r="Z16" s="319"/>
      <c r="AA16" s="319"/>
      <c r="AB16" s="320"/>
      <c r="AC16" s="319"/>
      <c r="AD16" s="319"/>
      <c r="AE16" s="320"/>
      <c r="AF16" s="319"/>
      <c r="AG16" s="319"/>
      <c r="AH16" s="320"/>
      <c r="AI16" s="319"/>
      <c r="AJ16" s="319"/>
      <c r="AK16" s="320"/>
      <c r="AL16" s="319"/>
      <c r="AM16" s="319"/>
      <c r="AN16" s="320"/>
      <c r="AO16" s="200"/>
      <c r="AP16" s="200"/>
      <c r="AQ16" s="321">
        <f>IF(ISNA(HLOOKUP("o",$AY16:$CH$21,22-ROW(),0)),0,HLOOKUP("o",$AY16:$CH$21,22-ROW(),0))</f>
        <v>0</v>
      </c>
      <c r="AR16" s="321">
        <f t="shared" si="0"/>
        <v>0</v>
      </c>
      <c r="AS16" s="315">
        <f t="shared" si="1"/>
        <v>5</v>
      </c>
      <c r="AT16" s="316" t="str">
        <f t="shared" si="2"/>
        <v/>
      </c>
      <c r="AW16" s="317">
        <f t="shared" si="3"/>
        <v>0</v>
      </c>
      <c r="AX16" s="316">
        <f t="shared" si="4"/>
        <v>-1</v>
      </c>
      <c r="AY16" s="162">
        <f t="shared" si="5"/>
        <v>0</v>
      </c>
      <c r="AZ16" s="162">
        <f t="shared" si="6"/>
        <v>0</v>
      </c>
      <c r="BA16" s="162">
        <f t="shared" si="7"/>
        <v>0</v>
      </c>
      <c r="BB16" s="162">
        <f t="shared" si="8"/>
        <v>0</v>
      </c>
      <c r="BC16" s="162">
        <f t="shared" si="9"/>
        <v>0</v>
      </c>
      <c r="BD16" s="162">
        <f t="shared" si="10"/>
        <v>0</v>
      </c>
      <c r="BE16" s="162">
        <f t="shared" si="11"/>
        <v>0</v>
      </c>
      <c r="BF16" s="162">
        <f t="shared" si="12"/>
        <v>0</v>
      </c>
      <c r="BG16" s="162">
        <f t="shared" si="13"/>
        <v>0</v>
      </c>
      <c r="BH16" s="162">
        <f t="shared" si="14"/>
        <v>0</v>
      </c>
      <c r="BI16" s="162">
        <f t="shared" si="15"/>
        <v>0</v>
      </c>
      <c r="BJ16" s="162">
        <f t="shared" si="16"/>
        <v>0</v>
      </c>
      <c r="BK16" s="162">
        <f t="shared" si="17"/>
        <v>0</v>
      </c>
      <c r="BL16" s="162">
        <f t="shared" si="18"/>
        <v>0</v>
      </c>
      <c r="BM16" s="162">
        <f t="shared" si="19"/>
        <v>0</v>
      </c>
      <c r="BN16" s="162">
        <f t="shared" si="20"/>
        <v>0</v>
      </c>
      <c r="BO16" s="162">
        <f t="shared" si="21"/>
        <v>0</v>
      </c>
      <c r="BP16" s="162">
        <f t="shared" si="22"/>
        <v>0</v>
      </c>
      <c r="BQ16" s="162">
        <f t="shared" si="23"/>
        <v>0</v>
      </c>
      <c r="BR16" s="162">
        <f t="shared" si="24"/>
        <v>0</v>
      </c>
      <c r="BS16" s="162">
        <f t="shared" si="25"/>
        <v>0</v>
      </c>
      <c r="BT16" s="162">
        <f t="shared" si="26"/>
        <v>0</v>
      </c>
      <c r="BU16" s="162">
        <f t="shared" si="27"/>
        <v>0</v>
      </c>
      <c r="BV16" s="162">
        <f t="shared" si="28"/>
        <v>0</v>
      </c>
      <c r="BW16" s="162">
        <f t="shared" si="29"/>
        <v>0</v>
      </c>
      <c r="BX16" s="162">
        <f t="shared" si="30"/>
        <v>0</v>
      </c>
      <c r="BY16" s="162">
        <f t="shared" si="31"/>
        <v>0</v>
      </c>
      <c r="BZ16" s="162">
        <f t="shared" si="32"/>
        <v>0</v>
      </c>
      <c r="CA16" s="162">
        <f t="shared" si="33"/>
        <v>0</v>
      </c>
      <c r="CB16" s="162">
        <f t="shared" si="34"/>
        <v>0</v>
      </c>
      <c r="CC16" s="162">
        <f t="shared" si="35"/>
        <v>0</v>
      </c>
      <c r="CD16" s="162">
        <f t="shared" si="36"/>
        <v>0</v>
      </c>
      <c r="CE16" s="162">
        <f t="shared" si="37"/>
        <v>0</v>
      </c>
      <c r="CF16" s="162">
        <f t="shared" si="38"/>
        <v>0</v>
      </c>
      <c r="CG16" s="162">
        <f t="shared" si="39"/>
        <v>0</v>
      </c>
      <c r="CH16" s="162">
        <f t="shared" si="40"/>
        <v>0</v>
      </c>
      <c r="CK16" s="162">
        <v>0</v>
      </c>
      <c r="CL16" s="162">
        <f t="shared" si="41"/>
        <v>0</v>
      </c>
      <c r="CM16" s="162">
        <f t="shared" si="42"/>
        <v>0</v>
      </c>
      <c r="CN16" s="162">
        <f t="shared" si="43"/>
        <v>0</v>
      </c>
      <c r="CO16" s="162">
        <f t="shared" si="44"/>
        <v>0</v>
      </c>
      <c r="CP16" s="162">
        <f t="shared" si="45"/>
        <v>0</v>
      </c>
      <c r="CQ16" s="162">
        <f t="shared" si="46"/>
        <v>0</v>
      </c>
      <c r="CR16" s="162">
        <f t="shared" si="47"/>
        <v>0</v>
      </c>
      <c r="CS16" s="162">
        <f t="shared" si="48"/>
        <v>0</v>
      </c>
      <c r="CT16" s="162">
        <f t="shared" si="49"/>
        <v>0</v>
      </c>
      <c r="CU16" s="162">
        <f t="shared" si="50"/>
        <v>0</v>
      </c>
      <c r="CV16" s="162">
        <f t="shared" si="51"/>
        <v>0</v>
      </c>
      <c r="CW16" s="162">
        <f t="shared" si="52"/>
        <v>0</v>
      </c>
      <c r="CY16" s="162">
        <f t="shared" si="53"/>
        <v>1</v>
      </c>
      <c r="CZ16" s="162">
        <f t="shared" si="54"/>
        <v>1</v>
      </c>
      <c r="DA16" s="162">
        <f t="shared" si="54"/>
        <v>1</v>
      </c>
      <c r="DB16" s="162">
        <f t="shared" si="54"/>
        <v>1</v>
      </c>
      <c r="DC16" s="162">
        <f t="shared" si="54"/>
        <v>1</v>
      </c>
      <c r="DD16" s="162">
        <f t="shared" si="54"/>
        <v>1</v>
      </c>
      <c r="DE16" s="162">
        <f t="shared" si="54"/>
        <v>1</v>
      </c>
      <c r="DF16" s="162">
        <f t="shared" si="54"/>
        <v>1</v>
      </c>
      <c r="DG16" s="162">
        <f t="shared" si="54"/>
        <v>1</v>
      </c>
      <c r="DH16" s="162">
        <f t="shared" si="54"/>
        <v>1</v>
      </c>
      <c r="DI16" s="162">
        <f t="shared" si="54"/>
        <v>1</v>
      </c>
      <c r="DJ16" s="162">
        <f t="shared" si="54"/>
        <v>1</v>
      </c>
      <c r="DK16" s="162">
        <f t="shared" si="54"/>
        <v>1</v>
      </c>
    </row>
    <row r="17" spans="1:115" hidden="1" x14ac:dyDescent="0.2">
      <c r="A17" s="309"/>
      <c r="B17" s="310"/>
      <c r="C17" s="310"/>
      <c r="D17" s="200"/>
      <c r="E17" s="318"/>
      <c r="F17" s="319"/>
      <c r="G17" s="320"/>
      <c r="H17" s="319"/>
      <c r="I17" s="319"/>
      <c r="J17" s="320"/>
      <c r="K17" s="319"/>
      <c r="L17" s="319"/>
      <c r="M17" s="320"/>
      <c r="N17" s="319"/>
      <c r="O17" s="319"/>
      <c r="P17" s="320"/>
      <c r="Q17" s="319"/>
      <c r="R17" s="319"/>
      <c r="S17" s="320"/>
      <c r="T17" s="319"/>
      <c r="U17" s="319"/>
      <c r="V17" s="320"/>
      <c r="W17" s="319"/>
      <c r="X17" s="319"/>
      <c r="Y17" s="320"/>
      <c r="Z17" s="319"/>
      <c r="AA17" s="319"/>
      <c r="AB17" s="320"/>
      <c r="AC17" s="319"/>
      <c r="AD17" s="319"/>
      <c r="AE17" s="320"/>
      <c r="AF17" s="319"/>
      <c r="AG17" s="319"/>
      <c r="AH17" s="320"/>
      <c r="AI17" s="319"/>
      <c r="AJ17" s="319"/>
      <c r="AK17" s="320"/>
      <c r="AL17" s="319"/>
      <c r="AM17" s="319"/>
      <c r="AN17" s="320"/>
      <c r="AO17" s="200"/>
      <c r="AP17" s="200"/>
      <c r="AQ17" s="321">
        <f>IF(ISNA(HLOOKUP("o",$AY17:$CH$21,22-ROW(),0)),0,HLOOKUP("o",$AY17:$CH$21,22-ROW(),0))</f>
        <v>0</v>
      </c>
      <c r="AR17" s="321">
        <f t="shared" si="0"/>
        <v>0</v>
      </c>
      <c r="AS17" s="315">
        <f t="shared" si="1"/>
        <v>5</v>
      </c>
      <c r="AT17" s="316" t="str">
        <f t="shared" si="2"/>
        <v/>
      </c>
      <c r="AW17" s="317">
        <f t="shared" si="3"/>
        <v>0</v>
      </c>
      <c r="AX17" s="316">
        <f t="shared" si="4"/>
        <v>-1</v>
      </c>
      <c r="AY17" s="162">
        <f t="shared" si="5"/>
        <v>0</v>
      </c>
      <c r="AZ17" s="162">
        <f t="shared" si="6"/>
        <v>0</v>
      </c>
      <c r="BA17" s="162">
        <f t="shared" si="7"/>
        <v>0</v>
      </c>
      <c r="BB17" s="162">
        <f t="shared" si="8"/>
        <v>0</v>
      </c>
      <c r="BC17" s="162">
        <f t="shared" si="9"/>
        <v>0</v>
      </c>
      <c r="BD17" s="162">
        <f t="shared" si="10"/>
        <v>0</v>
      </c>
      <c r="BE17" s="162">
        <f t="shared" si="11"/>
        <v>0</v>
      </c>
      <c r="BF17" s="162">
        <f t="shared" si="12"/>
        <v>0</v>
      </c>
      <c r="BG17" s="162">
        <f t="shared" si="13"/>
        <v>0</v>
      </c>
      <c r="BH17" s="162">
        <f t="shared" si="14"/>
        <v>0</v>
      </c>
      <c r="BI17" s="162">
        <f t="shared" si="15"/>
        <v>0</v>
      </c>
      <c r="BJ17" s="162">
        <f t="shared" si="16"/>
        <v>0</v>
      </c>
      <c r="BK17" s="162">
        <f t="shared" si="17"/>
        <v>0</v>
      </c>
      <c r="BL17" s="162">
        <f t="shared" si="18"/>
        <v>0</v>
      </c>
      <c r="BM17" s="162">
        <f t="shared" si="19"/>
        <v>0</v>
      </c>
      <c r="BN17" s="162">
        <f t="shared" si="20"/>
        <v>0</v>
      </c>
      <c r="BO17" s="162">
        <f t="shared" si="21"/>
        <v>0</v>
      </c>
      <c r="BP17" s="162">
        <f t="shared" si="22"/>
        <v>0</v>
      </c>
      <c r="BQ17" s="162">
        <f t="shared" si="23"/>
        <v>0</v>
      </c>
      <c r="BR17" s="162">
        <f t="shared" si="24"/>
        <v>0</v>
      </c>
      <c r="BS17" s="162">
        <f t="shared" si="25"/>
        <v>0</v>
      </c>
      <c r="BT17" s="162">
        <f t="shared" si="26"/>
        <v>0</v>
      </c>
      <c r="BU17" s="162">
        <f t="shared" si="27"/>
        <v>0</v>
      </c>
      <c r="BV17" s="162">
        <f t="shared" si="28"/>
        <v>0</v>
      </c>
      <c r="BW17" s="162">
        <f t="shared" si="29"/>
        <v>0</v>
      </c>
      <c r="BX17" s="162">
        <f t="shared" si="30"/>
        <v>0</v>
      </c>
      <c r="BY17" s="162">
        <f t="shared" si="31"/>
        <v>0</v>
      </c>
      <c r="BZ17" s="162">
        <f t="shared" si="32"/>
        <v>0</v>
      </c>
      <c r="CA17" s="162">
        <f t="shared" si="33"/>
        <v>0</v>
      </c>
      <c r="CB17" s="162">
        <f t="shared" si="34"/>
        <v>0</v>
      </c>
      <c r="CC17" s="162">
        <f t="shared" si="35"/>
        <v>0</v>
      </c>
      <c r="CD17" s="162">
        <f t="shared" si="36"/>
        <v>0</v>
      </c>
      <c r="CE17" s="162">
        <f t="shared" si="37"/>
        <v>0</v>
      </c>
      <c r="CF17" s="162">
        <f t="shared" si="38"/>
        <v>0</v>
      </c>
      <c r="CG17" s="162">
        <f t="shared" si="39"/>
        <v>0</v>
      </c>
      <c r="CH17" s="162">
        <f t="shared" si="40"/>
        <v>0</v>
      </c>
      <c r="CK17" s="162">
        <v>0</v>
      </c>
      <c r="CL17" s="162">
        <f t="shared" si="41"/>
        <v>0</v>
      </c>
      <c r="CM17" s="162">
        <f t="shared" si="42"/>
        <v>0</v>
      </c>
      <c r="CN17" s="162">
        <f t="shared" si="43"/>
        <v>0</v>
      </c>
      <c r="CO17" s="162">
        <f t="shared" si="44"/>
        <v>0</v>
      </c>
      <c r="CP17" s="162">
        <f t="shared" si="45"/>
        <v>0</v>
      </c>
      <c r="CQ17" s="162">
        <f t="shared" si="46"/>
        <v>0</v>
      </c>
      <c r="CR17" s="162">
        <f t="shared" si="47"/>
        <v>0</v>
      </c>
      <c r="CS17" s="162">
        <f t="shared" si="48"/>
        <v>0</v>
      </c>
      <c r="CT17" s="162">
        <f t="shared" si="49"/>
        <v>0</v>
      </c>
      <c r="CU17" s="162">
        <f t="shared" si="50"/>
        <v>0</v>
      </c>
      <c r="CV17" s="162">
        <f t="shared" si="51"/>
        <v>0</v>
      </c>
      <c r="CW17" s="162">
        <f t="shared" si="52"/>
        <v>0</v>
      </c>
      <c r="CY17" s="162">
        <f t="shared" si="53"/>
        <v>1</v>
      </c>
      <c r="CZ17" s="162">
        <f t="shared" si="54"/>
        <v>1</v>
      </c>
      <c r="DA17" s="162">
        <f t="shared" si="54"/>
        <v>1</v>
      </c>
      <c r="DB17" s="162">
        <f t="shared" si="54"/>
        <v>1</v>
      </c>
      <c r="DC17" s="162">
        <f t="shared" si="54"/>
        <v>1</v>
      </c>
      <c r="DD17" s="162">
        <f t="shared" si="54"/>
        <v>1</v>
      </c>
      <c r="DE17" s="162">
        <f t="shared" si="54"/>
        <v>1</v>
      </c>
      <c r="DF17" s="162">
        <f t="shared" si="54"/>
        <v>1</v>
      </c>
      <c r="DG17" s="162">
        <f t="shared" si="54"/>
        <v>1</v>
      </c>
      <c r="DH17" s="162">
        <f t="shared" si="54"/>
        <v>1</v>
      </c>
      <c r="DI17" s="162">
        <f t="shared" si="54"/>
        <v>1</v>
      </c>
      <c r="DJ17" s="162">
        <f t="shared" si="54"/>
        <v>1</v>
      </c>
      <c r="DK17" s="162">
        <f t="shared" si="54"/>
        <v>1</v>
      </c>
    </row>
    <row r="18" spans="1:115" hidden="1" x14ac:dyDescent="0.2">
      <c r="A18" s="309"/>
      <c r="B18" s="310"/>
      <c r="C18" s="310"/>
      <c r="D18" s="200"/>
      <c r="E18" s="318"/>
      <c r="F18" s="319"/>
      <c r="G18" s="320"/>
      <c r="H18" s="319"/>
      <c r="I18" s="319"/>
      <c r="J18" s="320"/>
      <c r="K18" s="319"/>
      <c r="L18" s="319"/>
      <c r="M18" s="320"/>
      <c r="N18" s="319"/>
      <c r="O18" s="319"/>
      <c r="P18" s="320"/>
      <c r="Q18" s="319"/>
      <c r="R18" s="319"/>
      <c r="S18" s="320"/>
      <c r="T18" s="319"/>
      <c r="U18" s="319"/>
      <c r="V18" s="320"/>
      <c r="W18" s="319"/>
      <c r="X18" s="319"/>
      <c r="Y18" s="320"/>
      <c r="Z18" s="319"/>
      <c r="AA18" s="319"/>
      <c r="AB18" s="320"/>
      <c r="AC18" s="319"/>
      <c r="AD18" s="319"/>
      <c r="AE18" s="320"/>
      <c r="AF18" s="319"/>
      <c r="AG18" s="319"/>
      <c r="AH18" s="320"/>
      <c r="AI18" s="319"/>
      <c r="AJ18" s="319"/>
      <c r="AK18" s="320"/>
      <c r="AL18" s="319"/>
      <c r="AM18" s="319"/>
      <c r="AN18" s="320"/>
      <c r="AO18" s="200"/>
      <c r="AP18" s="200"/>
      <c r="AQ18" s="321">
        <f>IF(ISNA(HLOOKUP("o",$AY18:$CH$21,22-ROW(),0)),0,HLOOKUP("o",$AY18:$CH$21,22-ROW(),0))</f>
        <v>0</v>
      </c>
      <c r="AR18" s="321">
        <f t="shared" si="0"/>
        <v>0</v>
      </c>
      <c r="AS18" s="315">
        <f t="shared" si="1"/>
        <v>5</v>
      </c>
      <c r="AT18" s="316" t="str">
        <f t="shared" si="2"/>
        <v/>
      </c>
      <c r="AW18" s="317">
        <f t="shared" si="3"/>
        <v>0</v>
      </c>
      <c r="AX18" s="316">
        <f t="shared" si="4"/>
        <v>-1</v>
      </c>
      <c r="AY18" s="162">
        <f t="shared" si="5"/>
        <v>0</v>
      </c>
      <c r="AZ18" s="162">
        <f t="shared" si="6"/>
        <v>0</v>
      </c>
      <c r="BA18" s="162">
        <f t="shared" si="7"/>
        <v>0</v>
      </c>
      <c r="BB18" s="162">
        <f t="shared" si="8"/>
        <v>0</v>
      </c>
      <c r="BC18" s="162">
        <f t="shared" si="9"/>
        <v>0</v>
      </c>
      <c r="BD18" s="162">
        <f t="shared" si="10"/>
        <v>0</v>
      </c>
      <c r="BE18" s="162">
        <f t="shared" si="11"/>
        <v>0</v>
      </c>
      <c r="BF18" s="162">
        <f t="shared" si="12"/>
        <v>0</v>
      </c>
      <c r="BG18" s="162">
        <f t="shared" si="13"/>
        <v>0</v>
      </c>
      <c r="BH18" s="162">
        <f t="shared" si="14"/>
        <v>0</v>
      </c>
      <c r="BI18" s="162">
        <f t="shared" si="15"/>
        <v>0</v>
      </c>
      <c r="BJ18" s="162">
        <f t="shared" si="16"/>
        <v>0</v>
      </c>
      <c r="BK18" s="162">
        <f t="shared" si="17"/>
        <v>0</v>
      </c>
      <c r="BL18" s="162">
        <f t="shared" si="18"/>
        <v>0</v>
      </c>
      <c r="BM18" s="162">
        <f t="shared" si="19"/>
        <v>0</v>
      </c>
      <c r="BN18" s="162">
        <f t="shared" si="20"/>
        <v>0</v>
      </c>
      <c r="BO18" s="162">
        <f t="shared" si="21"/>
        <v>0</v>
      </c>
      <c r="BP18" s="162">
        <f t="shared" si="22"/>
        <v>0</v>
      </c>
      <c r="BQ18" s="162">
        <f t="shared" si="23"/>
        <v>0</v>
      </c>
      <c r="BR18" s="162">
        <f t="shared" si="24"/>
        <v>0</v>
      </c>
      <c r="BS18" s="162">
        <f t="shared" si="25"/>
        <v>0</v>
      </c>
      <c r="BT18" s="162">
        <f t="shared" si="26"/>
        <v>0</v>
      </c>
      <c r="BU18" s="162">
        <f t="shared" si="27"/>
        <v>0</v>
      </c>
      <c r="BV18" s="162">
        <f t="shared" si="28"/>
        <v>0</v>
      </c>
      <c r="BW18" s="162">
        <f t="shared" si="29"/>
        <v>0</v>
      </c>
      <c r="BX18" s="162">
        <f t="shared" si="30"/>
        <v>0</v>
      </c>
      <c r="BY18" s="162">
        <f t="shared" si="31"/>
        <v>0</v>
      </c>
      <c r="BZ18" s="162">
        <f t="shared" si="32"/>
        <v>0</v>
      </c>
      <c r="CA18" s="162">
        <f t="shared" si="33"/>
        <v>0</v>
      </c>
      <c r="CB18" s="162">
        <f t="shared" si="34"/>
        <v>0</v>
      </c>
      <c r="CC18" s="162">
        <f t="shared" si="35"/>
        <v>0</v>
      </c>
      <c r="CD18" s="162">
        <f t="shared" si="36"/>
        <v>0</v>
      </c>
      <c r="CE18" s="162">
        <f t="shared" si="37"/>
        <v>0</v>
      </c>
      <c r="CF18" s="162">
        <f t="shared" si="38"/>
        <v>0</v>
      </c>
      <c r="CG18" s="162">
        <f t="shared" si="39"/>
        <v>0</v>
      </c>
      <c r="CH18" s="162">
        <f t="shared" si="40"/>
        <v>0</v>
      </c>
      <c r="CK18" s="162">
        <v>0</v>
      </c>
      <c r="CL18" s="162">
        <f t="shared" si="41"/>
        <v>0</v>
      </c>
      <c r="CM18" s="162">
        <f t="shared" si="42"/>
        <v>0</v>
      </c>
      <c r="CN18" s="162">
        <f t="shared" si="43"/>
        <v>0</v>
      </c>
      <c r="CO18" s="162">
        <f t="shared" si="44"/>
        <v>0</v>
      </c>
      <c r="CP18" s="162">
        <f t="shared" si="45"/>
        <v>0</v>
      </c>
      <c r="CQ18" s="162">
        <f t="shared" si="46"/>
        <v>0</v>
      </c>
      <c r="CR18" s="162">
        <f t="shared" si="47"/>
        <v>0</v>
      </c>
      <c r="CS18" s="162">
        <f t="shared" si="48"/>
        <v>0</v>
      </c>
      <c r="CT18" s="162">
        <f t="shared" si="49"/>
        <v>0</v>
      </c>
      <c r="CU18" s="162">
        <f t="shared" si="50"/>
        <v>0</v>
      </c>
      <c r="CV18" s="162">
        <f t="shared" si="51"/>
        <v>0</v>
      </c>
      <c r="CW18" s="162">
        <f t="shared" si="52"/>
        <v>0</v>
      </c>
      <c r="CY18" s="162">
        <f t="shared" si="53"/>
        <v>1</v>
      </c>
      <c r="CZ18" s="162">
        <f t="shared" si="54"/>
        <v>1</v>
      </c>
      <c r="DA18" s="162">
        <f t="shared" si="54"/>
        <v>1</v>
      </c>
      <c r="DB18" s="162">
        <f t="shared" si="54"/>
        <v>1</v>
      </c>
      <c r="DC18" s="162">
        <f t="shared" si="54"/>
        <v>1</v>
      </c>
      <c r="DD18" s="162">
        <f t="shared" si="54"/>
        <v>1</v>
      </c>
      <c r="DE18" s="162">
        <f t="shared" si="54"/>
        <v>1</v>
      </c>
      <c r="DF18" s="162">
        <f t="shared" si="54"/>
        <v>1</v>
      </c>
      <c r="DG18" s="162">
        <f t="shared" si="54"/>
        <v>1</v>
      </c>
      <c r="DH18" s="162">
        <f t="shared" si="54"/>
        <v>1</v>
      </c>
      <c r="DI18" s="162">
        <f t="shared" si="54"/>
        <v>1</v>
      </c>
      <c r="DJ18" s="162">
        <f t="shared" si="54"/>
        <v>1</v>
      </c>
      <c r="DK18" s="162">
        <f t="shared" si="54"/>
        <v>1</v>
      </c>
    </row>
    <row r="19" spans="1:115" hidden="1" x14ac:dyDescent="0.2">
      <c r="A19" s="309"/>
      <c r="B19" s="310"/>
      <c r="C19" s="310"/>
      <c r="D19" s="200"/>
      <c r="E19" s="318"/>
      <c r="F19" s="319"/>
      <c r="G19" s="320"/>
      <c r="H19" s="319"/>
      <c r="I19" s="319"/>
      <c r="J19" s="320"/>
      <c r="K19" s="319"/>
      <c r="L19" s="319"/>
      <c r="M19" s="320"/>
      <c r="N19" s="319"/>
      <c r="O19" s="319"/>
      <c r="P19" s="320"/>
      <c r="Q19" s="319"/>
      <c r="R19" s="319"/>
      <c r="S19" s="320"/>
      <c r="T19" s="319"/>
      <c r="U19" s="319"/>
      <c r="V19" s="320"/>
      <c r="W19" s="319"/>
      <c r="X19" s="319"/>
      <c r="Y19" s="320"/>
      <c r="Z19" s="319"/>
      <c r="AA19" s="319"/>
      <c r="AB19" s="320"/>
      <c r="AC19" s="319"/>
      <c r="AD19" s="319"/>
      <c r="AE19" s="320"/>
      <c r="AF19" s="319"/>
      <c r="AG19" s="319"/>
      <c r="AH19" s="320"/>
      <c r="AI19" s="319"/>
      <c r="AJ19" s="319"/>
      <c r="AK19" s="320"/>
      <c r="AL19" s="319"/>
      <c r="AM19" s="319"/>
      <c r="AN19" s="320"/>
      <c r="AO19" s="200"/>
      <c r="AP19" s="200"/>
      <c r="AQ19" s="321">
        <f>IF(ISNA(HLOOKUP("o",$AY19:$CH$21,22-ROW(),0)),0,HLOOKUP("o",$AY19:$CH$21,22-ROW(),0))</f>
        <v>0</v>
      </c>
      <c r="AR19" s="321">
        <f t="shared" si="0"/>
        <v>0</v>
      </c>
      <c r="AS19" s="315">
        <f t="shared" si="1"/>
        <v>5</v>
      </c>
      <c r="AT19" s="316" t="str">
        <f t="shared" si="2"/>
        <v/>
      </c>
      <c r="AW19" s="317">
        <f t="shared" si="3"/>
        <v>0</v>
      </c>
      <c r="AX19" s="316">
        <f t="shared" si="4"/>
        <v>-1</v>
      </c>
      <c r="AY19" s="162">
        <f t="shared" si="5"/>
        <v>0</v>
      </c>
      <c r="AZ19" s="162">
        <f t="shared" si="6"/>
        <v>0</v>
      </c>
      <c r="BA19" s="162">
        <f t="shared" si="7"/>
        <v>0</v>
      </c>
      <c r="BB19" s="162">
        <f t="shared" si="8"/>
        <v>0</v>
      </c>
      <c r="BC19" s="162">
        <f t="shared" si="9"/>
        <v>0</v>
      </c>
      <c r="BD19" s="162">
        <f t="shared" si="10"/>
        <v>0</v>
      </c>
      <c r="BE19" s="162">
        <f t="shared" si="11"/>
        <v>0</v>
      </c>
      <c r="BF19" s="162">
        <f t="shared" si="12"/>
        <v>0</v>
      </c>
      <c r="BG19" s="162">
        <f t="shared" si="13"/>
        <v>0</v>
      </c>
      <c r="BH19" s="162">
        <f t="shared" si="14"/>
        <v>0</v>
      </c>
      <c r="BI19" s="162">
        <f t="shared" si="15"/>
        <v>0</v>
      </c>
      <c r="BJ19" s="162">
        <f t="shared" si="16"/>
        <v>0</v>
      </c>
      <c r="BK19" s="162">
        <f t="shared" si="17"/>
        <v>0</v>
      </c>
      <c r="BL19" s="162">
        <f t="shared" si="18"/>
        <v>0</v>
      </c>
      <c r="BM19" s="162">
        <f t="shared" si="19"/>
        <v>0</v>
      </c>
      <c r="BN19" s="162">
        <f t="shared" si="20"/>
        <v>0</v>
      </c>
      <c r="BO19" s="162">
        <f t="shared" si="21"/>
        <v>0</v>
      </c>
      <c r="BP19" s="162">
        <f t="shared" si="22"/>
        <v>0</v>
      </c>
      <c r="BQ19" s="162">
        <f t="shared" si="23"/>
        <v>0</v>
      </c>
      <c r="BR19" s="162">
        <f t="shared" si="24"/>
        <v>0</v>
      </c>
      <c r="BS19" s="162">
        <f t="shared" si="25"/>
        <v>0</v>
      </c>
      <c r="BT19" s="162">
        <f t="shared" si="26"/>
        <v>0</v>
      </c>
      <c r="BU19" s="162">
        <f t="shared" si="27"/>
        <v>0</v>
      </c>
      <c r="BV19" s="162">
        <f t="shared" si="28"/>
        <v>0</v>
      </c>
      <c r="BW19" s="162">
        <f t="shared" si="29"/>
        <v>0</v>
      </c>
      <c r="BX19" s="162">
        <f t="shared" si="30"/>
        <v>0</v>
      </c>
      <c r="BY19" s="162">
        <f t="shared" si="31"/>
        <v>0</v>
      </c>
      <c r="BZ19" s="162">
        <f t="shared" si="32"/>
        <v>0</v>
      </c>
      <c r="CA19" s="162">
        <f t="shared" si="33"/>
        <v>0</v>
      </c>
      <c r="CB19" s="162">
        <f t="shared" si="34"/>
        <v>0</v>
      </c>
      <c r="CC19" s="162">
        <f t="shared" si="35"/>
        <v>0</v>
      </c>
      <c r="CD19" s="162">
        <f t="shared" si="36"/>
        <v>0</v>
      </c>
      <c r="CE19" s="162">
        <f t="shared" si="37"/>
        <v>0</v>
      </c>
      <c r="CF19" s="162">
        <f t="shared" si="38"/>
        <v>0</v>
      </c>
      <c r="CG19" s="162">
        <f t="shared" si="39"/>
        <v>0</v>
      </c>
      <c r="CH19" s="162">
        <f t="shared" si="40"/>
        <v>0</v>
      </c>
      <c r="CK19" s="162">
        <v>0</v>
      </c>
      <c r="CL19" s="162">
        <f t="shared" si="41"/>
        <v>0</v>
      </c>
      <c r="CM19" s="162">
        <f t="shared" si="42"/>
        <v>0</v>
      </c>
      <c r="CN19" s="162">
        <f t="shared" si="43"/>
        <v>0</v>
      </c>
      <c r="CO19" s="162">
        <f t="shared" si="44"/>
        <v>0</v>
      </c>
      <c r="CP19" s="162">
        <f t="shared" si="45"/>
        <v>0</v>
      </c>
      <c r="CQ19" s="162">
        <f t="shared" si="46"/>
        <v>0</v>
      </c>
      <c r="CR19" s="162">
        <f t="shared" si="47"/>
        <v>0</v>
      </c>
      <c r="CS19" s="162">
        <f t="shared" si="48"/>
        <v>0</v>
      </c>
      <c r="CT19" s="162">
        <f t="shared" si="49"/>
        <v>0</v>
      </c>
      <c r="CU19" s="162">
        <f t="shared" si="50"/>
        <v>0</v>
      </c>
      <c r="CV19" s="162">
        <f t="shared" si="51"/>
        <v>0</v>
      </c>
      <c r="CW19" s="162">
        <f t="shared" si="52"/>
        <v>0</v>
      </c>
      <c r="CY19" s="162">
        <f t="shared" si="53"/>
        <v>1</v>
      </c>
      <c r="CZ19" s="162">
        <f t="shared" si="54"/>
        <v>1</v>
      </c>
      <c r="DA19" s="162">
        <f t="shared" si="54"/>
        <v>1</v>
      </c>
      <c r="DB19" s="162">
        <f t="shared" si="54"/>
        <v>1</v>
      </c>
      <c r="DC19" s="162">
        <f t="shared" si="54"/>
        <v>1</v>
      </c>
      <c r="DD19" s="162">
        <f t="shared" si="54"/>
        <v>1</v>
      </c>
      <c r="DE19" s="162">
        <f t="shared" si="54"/>
        <v>1</v>
      </c>
      <c r="DF19" s="162">
        <f t="shared" si="54"/>
        <v>1</v>
      </c>
      <c r="DG19" s="162">
        <f t="shared" si="54"/>
        <v>1</v>
      </c>
      <c r="DH19" s="162">
        <f t="shared" si="54"/>
        <v>1</v>
      </c>
      <c r="DI19" s="162">
        <f t="shared" si="54"/>
        <v>1</v>
      </c>
      <c r="DJ19" s="162">
        <f t="shared" si="54"/>
        <v>1</v>
      </c>
      <c r="DK19" s="162">
        <f t="shared" si="54"/>
        <v>1</v>
      </c>
    </row>
    <row r="20" spans="1:115" ht="15.75" x14ac:dyDescent="0.25">
      <c r="A20" s="180"/>
      <c r="B20" s="176"/>
      <c r="C20" s="176"/>
      <c r="D20" s="176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214"/>
      <c r="AH20" s="214"/>
      <c r="AI20" s="214"/>
      <c r="AJ20" s="214"/>
      <c r="AK20" s="214"/>
      <c r="AL20" s="214"/>
      <c r="AM20" s="214"/>
      <c r="AN20" s="214"/>
      <c r="AO20" s="176"/>
      <c r="AP20" s="176"/>
      <c r="AQ20" s="177"/>
      <c r="AR20" s="178"/>
      <c r="AS20" s="179"/>
    </row>
    <row r="21" spans="1:115" ht="16.5" thickBot="1" x14ac:dyDescent="0.3">
      <c r="A21" s="180" t="s">
        <v>100</v>
      </c>
      <c r="B21" s="176"/>
      <c r="C21" s="176"/>
      <c r="D21" s="176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14"/>
      <c r="AH21" s="214"/>
      <c r="AI21" s="214"/>
      <c r="AJ21" s="214"/>
      <c r="AK21" s="214"/>
      <c r="AL21" s="214"/>
      <c r="AM21" s="214"/>
      <c r="AN21" s="214"/>
      <c r="AO21" s="176"/>
      <c r="AP21" s="176"/>
      <c r="AQ21" s="177"/>
      <c r="AR21" s="178"/>
      <c r="AS21" s="179"/>
      <c r="AY21" s="162">
        <f>AN$7</f>
        <v>0</v>
      </c>
      <c r="AZ21" s="162">
        <f>AM$7</f>
        <v>0</v>
      </c>
      <c r="BA21" s="162">
        <f>AL$7</f>
        <v>0</v>
      </c>
      <c r="BB21" s="162">
        <f>AK$7</f>
        <v>0</v>
      </c>
      <c r="BC21" s="162">
        <f>AJ$7</f>
        <v>0</v>
      </c>
      <c r="BD21" s="162">
        <f>AI$7</f>
        <v>0</v>
      </c>
      <c r="BE21" s="162">
        <f>AH$7</f>
        <v>0</v>
      </c>
      <c r="BF21" s="162">
        <f>AG$7</f>
        <v>0</v>
      </c>
      <c r="BG21" s="162">
        <f>AF$7</f>
        <v>0</v>
      </c>
      <c r="BH21" s="162">
        <f>AE$7</f>
        <v>0</v>
      </c>
      <c r="BI21" s="162">
        <f>AD$7</f>
        <v>0</v>
      </c>
      <c r="BJ21" s="162">
        <f>AC$7</f>
        <v>0</v>
      </c>
      <c r="BK21" s="162">
        <f>AB$7</f>
        <v>0</v>
      </c>
      <c r="BL21" s="162">
        <f>AA$7</f>
        <v>0</v>
      </c>
      <c r="BM21" s="162">
        <f>Z$7</f>
        <v>0</v>
      </c>
      <c r="BN21" s="162">
        <f>Y$7</f>
        <v>89</v>
      </c>
      <c r="BO21" s="162">
        <f>X$7</f>
        <v>89</v>
      </c>
      <c r="BP21" s="162">
        <f>W$7</f>
        <v>89</v>
      </c>
      <c r="BQ21" s="162">
        <f>V$7</f>
        <v>88</v>
      </c>
      <c r="BR21" s="162">
        <f>U$7</f>
        <v>88</v>
      </c>
      <c r="BS21" s="162">
        <f>T$7</f>
        <v>88</v>
      </c>
      <c r="BT21" s="162">
        <f>S$7</f>
        <v>87</v>
      </c>
      <c r="BU21" s="162">
        <f>R$7</f>
        <v>87</v>
      </c>
      <c r="BV21" s="162">
        <f>Q$7</f>
        <v>87</v>
      </c>
      <c r="BW21" s="162">
        <f>P$7</f>
        <v>85</v>
      </c>
      <c r="BX21" s="162">
        <f>O$7</f>
        <v>85</v>
      </c>
      <c r="BY21" s="162">
        <f>N$7</f>
        <v>85</v>
      </c>
      <c r="BZ21" s="162">
        <f>M$7</f>
        <v>80</v>
      </c>
      <c r="CA21" s="162">
        <f>L$7</f>
        <v>80</v>
      </c>
      <c r="CB21" s="162">
        <f>K$7</f>
        <v>80</v>
      </c>
      <c r="CC21" s="162">
        <f>J$7</f>
        <v>70</v>
      </c>
      <c r="CD21" s="162">
        <f>I$7</f>
        <v>70</v>
      </c>
      <c r="CE21" s="162">
        <f>H$7</f>
        <v>70</v>
      </c>
      <c r="CF21" s="162">
        <f>G$7</f>
        <v>60</v>
      </c>
      <c r="CG21" s="162">
        <f>F$7</f>
        <v>60</v>
      </c>
      <c r="CH21" s="162">
        <f>E$7</f>
        <v>60</v>
      </c>
    </row>
    <row r="22" spans="1:115" ht="14.25" customHeight="1" thickBot="1" x14ac:dyDescent="0.3">
      <c r="A22" s="296" t="s">
        <v>0</v>
      </c>
      <c r="B22" s="296" t="s">
        <v>11</v>
      </c>
      <c r="C22" s="296" t="s">
        <v>12</v>
      </c>
      <c r="D22" s="179"/>
      <c r="E22" s="297">
        <v>100</v>
      </c>
      <c r="F22" s="298">
        <f>E22</f>
        <v>100</v>
      </c>
      <c r="G22" s="299">
        <f>F22</f>
        <v>100</v>
      </c>
      <c r="H22" s="300">
        <v>110</v>
      </c>
      <c r="I22" s="298">
        <f>H22</f>
        <v>110</v>
      </c>
      <c r="J22" s="299">
        <f>I22</f>
        <v>110</v>
      </c>
      <c r="K22" s="297">
        <v>115</v>
      </c>
      <c r="L22" s="298">
        <f>K22</f>
        <v>115</v>
      </c>
      <c r="M22" s="299">
        <f>L22</f>
        <v>115</v>
      </c>
      <c r="N22" s="300">
        <v>120</v>
      </c>
      <c r="O22" s="298">
        <f>N22</f>
        <v>120</v>
      </c>
      <c r="P22" s="299">
        <f>O22</f>
        <v>120</v>
      </c>
      <c r="Q22" s="297">
        <v>130</v>
      </c>
      <c r="R22" s="298">
        <f>Q22</f>
        <v>130</v>
      </c>
      <c r="S22" s="299">
        <f>R22</f>
        <v>130</v>
      </c>
      <c r="T22" s="300"/>
      <c r="U22" s="298">
        <f>T22</f>
        <v>0</v>
      </c>
      <c r="V22" s="299">
        <f>U22</f>
        <v>0</v>
      </c>
      <c r="W22" s="297"/>
      <c r="X22" s="298">
        <f>W22</f>
        <v>0</v>
      </c>
      <c r="Y22" s="299">
        <f>X22</f>
        <v>0</v>
      </c>
      <c r="Z22" s="300"/>
      <c r="AA22" s="298">
        <f>Z22</f>
        <v>0</v>
      </c>
      <c r="AB22" s="299">
        <f>AA22</f>
        <v>0</v>
      </c>
      <c r="AC22" s="297"/>
      <c r="AD22" s="298">
        <f>AC22</f>
        <v>0</v>
      </c>
      <c r="AE22" s="299">
        <f>AD22</f>
        <v>0</v>
      </c>
      <c r="AF22" s="300"/>
      <c r="AG22" s="298">
        <f>AF22</f>
        <v>0</v>
      </c>
      <c r="AH22" s="299">
        <f>AG22</f>
        <v>0</v>
      </c>
      <c r="AI22" s="297"/>
      <c r="AJ22" s="298">
        <f>AI22</f>
        <v>0</v>
      </c>
      <c r="AK22" s="299">
        <f>AJ22</f>
        <v>0</v>
      </c>
      <c r="AL22" s="297"/>
      <c r="AM22" s="298">
        <f>AL22</f>
        <v>0</v>
      </c>
      <c r="AN22" s="299">
        <f>AM22</f>
        <v>0</v>
      </c>
      <c r="AO22" s="179"/>
      <c r="AP22" s="179"/>
      <c r="AQ22" s="256" t="s">
        <v>95</v>
      </c>
      <c r="AR22" s="256"/>
      <c r="AS22" s="256"/>
      <c r="AT22" s="256"/>
      <c r="CK22" s="162">
        <v>0</v>
      </c>
      <c r="CL22" s="162">
        <f>E22</f>
        <v>100</v>
      </c>
      <c r="CM22" s="162">
        <f>H22</f>
        <v>110</v>
      </c>
      <c r="CN22" s="162">
        <f>K22</f>
        <v>115</v>
      </c>
      <c r="CO22" s="162">
        <f>N22</f>
        <v>120</v>
      </c>
      <c r="CP22" s="162">
        <f>Q22</f>
        <v>130</v>
      </c>
      <c r="CQ22" s="162">
        <f>T22</f>
        <v>0</v>
      </c>
      <c r="CR22" s="162">
        <f>W22</f>
        <v>0</v>
      </c>
      <c r="CS22" s="162">
        <f>Z22</f>
        <v>0</v>
      </c>
      <c r="CT22" s="162">
        <f>AC22</f>
        <v>0</v>
      </c>
      <c r="CU22" s="162">
        <f>AF22</f>
        <v>0</v>
      </c>
      <c r="CV22" s="162">
        <f>AI22</f>
        <v>0</v>
      </c>
      <c r="CW22" s="162">
        <f>AL22</f>
        <v>0</v>
      </c>
    </row>
    <row r="23" spans="1:115" x14ac:dyDescent="0.2">
      <c r="A23" s="301"/>
      <c r="B23" s="301"/>
      <c r="C23" s="301"/>
      <c r="D23" s="179"/>
      <c r="E23" s="302"/>
      <c r="F23" s="303"/>
      <c r="G23" s="304"/>
      <c r="H23" s="303"/>
      <c r="I23" s="303"/>
      <c r="J23" s="303"/>
      <c r="K23" s="302"/>
      <c r="L23" s="303"/>
      <c r="M23" s="304"/>
      <c r="N23" s="303"/>
      <c r="O23" s="303"/>
      <c r="P23" s="303"/>
      <c r="Q23" s="302"/>
      <c r="R23" s="303"/>
      <c r="S23" s="304"/>
      <c r="T23" s="303"/>
      <c r="U23" s="303"/>
      <c r="V23" s="303"/>
      <c r="W23" s="302"/>
      <c r="X23" s="303"/>
      <c r="Y23" s="304"/>
      <c r="Z23" s="303"/>
      <c r="AA23" s="303"/>
      <c r="AB23" s="303"/>
      <c r="AC23" s="302"/>
      <c r="AD23" s="303"/>
      <c r="AE23" s="304"/>
      <c r="AF23" s="303"/>
      <c r="AG23" s="303"/>
      <c r="AH23" s="303"/>
      <c r="AI23" s="302"/>
      <c r="AJ23" s="303"/>
      <c r="AK23" s="304"/>
      <c r="AL23" s="302"/>
      <c r="AM23" s="303"/>
      <c r="AN23" s="304"/>
      <c r="AO23" s="179"/>
      <c r="AP23" s="179"/>
      <c r="AQ23" s="305" t="s">
        <v>96</v>
      </c>
      <c r="AR23" s="306" t="s">
        <v>97</v>
      </c>
      <c r="AS23" s="307" t="s">
        <v>40</v>
      </c>
      <c r="AT23" s="308" t="s">
        <v>11</v>
      </c>
      <c r="AW23" s="192" t="s">
        <v>98</v>
      </c>
      <c r="AX23" s="192" t="s">
        <v>99</v>
      </c>
      <c r="CL23" s="162">
        <f>E24</f>
        <v>8</v>
      </c>
      <c r="CM23" s="162">
        <f>H24</f>
        <v>7</v>
      </c>
      <c r="CN23" s="162">
        <f>K24</f>
        <v>3</v>
      </c>
      <c r="CO23" s="162">
        <f>N24</f>
        <v>2</v>
      </c>
      <c r="CP23" s="162">
        <f>Q24</f>
        <v>1</v>
      </c>
      <c r="CQ23" s="162">
        <f>T24</f>
        <v>0</v>
      </c>
      <c r="CR23" s="162">
        <f>W24</f>
        <v>0</v>
      </c>
      <c r="CS23" s="162">
        <f>Z24</f>
        <v>0</v>
      </c>
      <c r="CT23" s="162">
        <f>AC24</f>
        <v>0</v>
      </c>
      <c r="CU23" s="162">
        <f>AF24</f>
        <v>0</v>
      </c>
      <c r="CV23" s="162">
        <f>AI24</f>
        <v>0</v>
      </c>
      <c r="CW23" s="162">
        <f>AL24</f>
        <v>0</v>
      </c>
    </row>
    <row r="24" spans="1:115" x14ac:dyDescent="0.2">
      <c r="B24" s="193"/>
      <c r="C24" s="193"/>
      <c r="D24" s="216"/>
      <c r="E24" s="194">
        <f>32-COUNTBLANK(B25:B56)</f>
        <v>8</v>
      </c>
      <c r="F24" s="195"/>
      <c r="G24" s="195"/>
      <c r="H24" s="195">
        <f>COUNTIF(E$25:G$56,"o")</f>
        <v>7</v>
      </c>
      <c r="I24" s="195"/>
      <c r="J24" s="195"/>
      <c r="K24" s="195">
        <f>COUNTIF(H$25:J$56,"o")</f>
        <v>3</v>
      </c>
      <c r="L24" s="195"/>
      <c r="M24" s="195"/>
      <c r="N24" s="195">
        <f>COUNTIF(K$25:M$56,"o")</f>
        <v>2</v>
      </c>
      <c r="O24" s="195"/>
      <c r="P24" s="195"/>
      <c r="Q24" s="195">
        <f>COUNTIF(N$25:P$56,"o")</f>
        <v>1</v>
      </c>
      <c r="R24" s="195"/>
      <c r="S24" s="195"/>
      <c r="T24" s="195">
        <f>COUNTIF(Q$25:S$56,"o")</f>
        <v>0</v>
      </c>
      <c r="U24" s="195"/>
      <c r="V24" s="195"/>
      <c r="W24" s="195">
        <f>COUNTIF(T$25:V$56,"o")</f>
        <v>0</v>
      </c>
      <c r="X24" s="195"/>
      <c r="Y24" s="195"/>
      <c r="Z24" s="195">
        <f>COUNTIF(W$25:Y$56,"o")</f>
        <v>0</v>
      </c>
      <c r="AA24" s="195"/>
      <c r="AB24" s="195"/>
      <c r="AC24" s="195">
        <f>COUNTIF(Z$25:AB$56,"o")</f>
        <v>0</v>
      </c>
      <c r="AD24" s="195"/>
      <c r="AE24" s="195"/>
      <c r="AF24" s="195">
        <f>COUNTIF(AC$25:AE$56,"o")</f>
        <v>0</v>
      </c>
      <c r="AG24" s="195"/>
      <c r="AH24" s="195"/>
      <c r="AI24" s="195">
        <f>COUNTIF(AF$25:AH$56,"o")</f>
        <v>0</v>
      </c>
      <c r="AJ24" s="195"/>
      <c r="AK24" s="195"/>
      <c r="AL24" s="195">
        <f>COUNTIF(AI$25:AK$56,"o")</f>
        <v>0</v>
      </c>
      <c r="AM24" s="216"/>
      <c r="AN24" s="216"/>
      <c r="AO24" s="176"/>
      <c r="AP24" s="176"/>
      <c r="AQ24" s="196"/>
      <c r="AR24" s="197"/>
      <c r="AS24" s="193"/>
      <c r="CL24" s="162">
        <f>IF(E24&gt;3,2,3)</f>
        <v>2</v>
      </c>
      <c r="CM24" s="162">
        <f>IF(H24&gt;3,2,3)</f>
        <v>2</v>
      </c>
      <c r="CN24" s="162">
        <f>IF(K24&gt;3,2,3)</f>
        <v>3</v>
      </c>
      <c r="CO24" s="162">
        <f>IF(N24&gt;3,2,3)</f>
        <v>3</v>
      </c>
      <c r="CP24" s="162">
        <f>IF(Q24&gt;3,2,3)</f>
        <v>3</v>
      </c>
      <c r="CQ24" s="162">
        <f>IF(T24&gt;3,2,3)</f>
        <v>3</v>
      </c>
      <c r="CR24" s="162">
        <f>IF(W24&gt;3,2,3)</f>
        <v>3</v>
      </c>
      <c r="CS24" s="162">
        <f>IF(Z24&gt;3,2,3)</f>
        <v>3</v>
      </c>
      <c r="CT24" s="162">
        <f>IF(AC24&gt;3,2,3)</f>
        <v>3</v>
      </c>
      <c r="CU24" s="162">
        <f>IF(AF24&gt;3,2,3)</f>
        <v>3</v>
      </c>
      <c r="CV24" s="162">
        <f>IF(AI24&gt;3,2,3)</f>
        <v>3</v>
      </c>
      <c r="CW24" s="162">
        <f>IF(AL24&gt;3,2,3)</f>
        <v>3</v>
      </c>
    </row>
    <row r="25" spans="1:115" x14ac:dyDescent="0.2">
      <c r="A25" s="309">
        <v>11511202450</v>
      </c>
      <c r="B25" s="310" t="s">
        <v>88</v>
      </c>
      <c r="C25" s="310" t="s">
        <v>67</v>
      </c>
      <c r="D25" s="200"/>
      <c r="E25" s="311" t="s">
        <v>101</v>
      </c>
      <c r="F25" s="312"/>
      <c r="G25" s="313"/>
      <c r="H25" s="312" t="s">
        <v>101</v>
      </c>
      <c r="I25" s="312"/>
      <c r="J25" s="313"/>
      <c r="K25" s="312" t="s">
        <v>101</v>
      </c>
      <c r="L25" s="312"/>
      <c r="M25" s="313"/>
      <c r="N25" s="312" t="s">
        <v>101</v>
      </c>
      <c r="O25" s="312"/>
      <c r="P25" s="313"/>
      <c r="Q25" s="312" t="s">
        <v>102</v>
      </c>
      <c r="R25" s="312" t="s">
        <v>102</v>
      </c>
      <c r="S25" s="313" t="s">
        <v>102</v>
      </c>
      <c r="T25" s="312"/>
      <c r="U25" s="312"/>
      <c r="V25" s="313"/>
      <c r="W25" s="312"/>
      <c r="X25" s="312"/>
      <c r="Y25" s="313"/>
      <c r="Z25" s="312"/>
      <c r="AA25" s="312"/>
      <c r="AB25" s="313"/>
      <c r="AC25" s="312"/>
      <c r="AD25" s="312"/>
      <c r="AE25" s="313"/>
      <c r="AF25" s="312"/>
      <c r="AG25" s="312"/>
      <c r="AH25" s="313"/>
      <c r="AI25" s="312"/>
      <c r="AJ25" s="312"/>
      <c r="AK25" s="313"/>
      <c r="AL25" s="312"/>
      <c r="AM25" s="312"/>
      <c r="AN25" s="313"/>
      <c r="AO25" s="200"/>
      <c r="AP25" s="200"/>
      <c r="AQ25" s="314">
        <f>IF(ISNA(HLOOKUP("o",$AY25:$CH$58,59-ROW(),0)),0,HLOOKUP("o",$AY25:$CH$58,59-ROW(),0))</f>
        <v>120</v>
      </c>
      <c r="AR25" s="314">
        <f>COUNTIF($AY25:$CH25,"x")</f>
        <v>3</v>
      </c>
      <c r="AS25" s="315">
        <f>RANK(AX25,$AX$25:$AX$56,0)</f>
        <v>1</v>
      </c>
      <c r="AT25" s="316" t="str">
        <f>IF(ISBLANK($B25),"",$B25)</f>
        <v>Бочаров Алексей</v>
      </c>
      <c r="AW25" s="317">
        <f>HLOOKUP($AQ25,$CK$22:$CW$56,ROW()-21)</f>
        <v>0</v>
      </c>
      <c r="AX25" s="316">
        <f>AQ25-AR25*0.001-AW25*0.03-ISBLANK(A25)</f>
        <v>119.997</v>
      </c>
      <c r="AY25" s="162">
        <f>AN25</f>
        <v>0</v>
      </c>
      <c r="AZ25" s="162">
        <f>AM25</f>
        <v>0</v>
      </c>
      <c r="BA25" s="162">
        <f>AL25</f>
        <v>0</v>
      </c>
      <c r="BB25" s="162">
        <f>AK25</f>
        <v>0</v>
      </c>
      <c r="BC25" s="162">
        <f>AJ25</f>
        <v>0</v>
      </c>
      <c r="BD25" s="162">
        <f>AI25</f>
        <v>0</v>
      </c>
      <c r="BE25" s="162">
        <f>AH25</f>
        <v>0</v>
      </c>
      <c r="BF25" s="162">
        <f>AG25</f>
        <v>0</v>
      </c>
      <c r="BG25" s="162">
        <f>AF25</f>
        <v>0</v>
      </c>
      <c r="BH25" s="162">
        <f>AE25</f>
        <v>0</v>
      </c>
      <c r="BI25" s="162">
        <f>AD25</f>
        <v>0</v>
      </c>
      <c r="BJ25" s="162">
        <f>AC25</f>
        <v>0</v>
      </c>
      <c r="BK25" s="162">
        <f>AB25</f>
        <v>0</v>
      </c>
      <c r="BL25" s="162">
        <f>AA25</f>
        <v>0</v>
      </c>
      <c r="BM25" s="162">
        <f>Z25</f>
        <v>0</v>
      </c>
      <c r="BN25" s="162">
        <f>Y25</f>
        <v>0</v>
      </c>
      <c r="BO25" s="162">
        <f>X25</f>
        <v>0</v>
      </c>
      <c r="BP25" s="162">
        <f>W25</f>
        <v>0</v>
      </c>
      <c r="BQ25" s="162">
        <f>V25</f>
        <v>0</v>
      </c>
      <c r="BR25" s="162">
        <f>U25</f>
        <v>0</v>
      </c>
      <c r="BS25" s="162">
        <f>T25</f>
        <v>0</v>
      </c>
      <c r="BT25" s="162" t="str">
        <f>S25</f>
        <v>x</v>
      </c>
      <c r="BU25" s="162" t="str">
        <f>R25</f>
        <v>x</v>
      </c>
      <c r="BV25" s="162" t="str">
        <f>Q25</f>
        <v>x</v>
      </c>
      <c r="BW25" s="162">
        <f>P25</f>
        <v>0</v>
      </c>
      <c r="BX25" s="162">
        <f>O25</f>
        <v>0</v>
      </c>
      <c r="BY25" s="162" t="str">
        <f>N25</f>
        <v>o</v>
      </c>
      <c r="BZ25" s="162">
        <f>M25</f>
        <v>0</v>
      </c>
      <c r="CA25" s="162">
        <f>L25</f>
        <v>0</v>
      </c>
      <c r="CB25" s="162" t="str">
        <f>K25</f>
        <v>o</v>
      </c>
      <c r="CC25" s="162">
        <f>J25</f>
        <v>0</v>
      </c>
      <c r="CD25" s="162">
        <f>I25</f>
        <v>0</v>
      </c>
      <c r="CE25" s="162" t="str">
        <f>H25</f>
        <v>o</v>
      </c>
      <c r="CF25" s="162">
        <f>G25</f>
        <v>0</v>
      </c>
      <c r="CG25" s="162">
        <f>F25</f>
        <v>0</v>
      </c>
      <c r="CH25" s="162" t="str">
        <f>E25</f>
        <v>o</v>
      </c>
      <c r="CL25" s="316">
        <f>COUNTIF($E25:$G25,"x")</f>
        <v>0</v>
      </c>
      <c r="CM25" s="162">
        <f>COUNTIF($H25:$J25,"x")</f>
        <v>0</v>
      </c>
      <c r="CN25" s="162">
        <f>COUNTIF($K25:$M25,"x")</f>
        <v>0</v>
      </c>
      <c r="CO25" s="162">
        <f>COUNTIF($N25:$P25,"x")</f>
        <v>0</v>
      </c>
      <c r="CP25" s="162">
        <f>COUNTIF($Q25:$S25,"x")</f>
        <v>3</v>
      </c>
      <c r="CQ25" s="162">
        <f>COUNTIF($T25:$V25,"x")</f>
        <v>0</v>
      </c>
      <c r="CR25" s="162">
        <f>COUNTIF($W25:$Y25,"x")</f>
        <v>0</v>
      </c>
      <c r="CS25" s="162">
        <f>COUNTIF($Z25:$AB25,"x")</f>
        <v>0</v>
      </c>
      <c r="CT25" s="162">
        <f>COUNTIF($AC25:$AE25,"x")</f>
        <v>0</v>
      </c>
      <c r="CU25" s="162">
        <f>COUNTIF($AF25:$AH25,"x")</f>
        <v>0</v>
      </c>
      <c r="CV25" s="162">
        <f>COUNTIF($AI25:$AK25,"x")</f>
        <v>0</v>
      </c>
      <c r="CW25" s="162">
        <f>COUNTIF($AL25:$AN25,"x")</f>
        <v>0</v>
      </c>
      <c r="CY25" s="162">
        <f>IF(ISBLANK(B25),1,0)</f>
        <v>0</v>
      </c>
      <c r="CZ25" s="162">
        <f>IF(OR(CY25=1,AND(CL25=CL$24,OR(CM$23&lt;&gt;0,CL$23=1))),1,0)</f>
        <v>0</v>
      </c>
      <c r="DA25" s="162">
        <f>IF(OR(CZ25=1,AND(CM25=CM$24,OR(CN$23&lt;&gt;0,CM$23=1))),1,0)</f>
        <v>0</v>
      </c>
      <c r="DB25" s="162">
        <f>IF(OR(DA25=1,AND(CN25=CN$24,OR(CO$23&lt;&gt;0,CN$23=1))),1,0)</f>
        <v>0</v>
      </c>
      <c r="DC25" s="162">
        <f>IF(OR(DB25=1,AND(CO25=CO$24,OR(CP$23&lt;&gt;0,CO$23=1))),1,0)</f>
        <v>0</v>
      </c>
      <c r="DD25" s="162">
        <f>IF(OR(DC25=1,AND(CP25=CP$24,OR(CQ$23&lt;&gt;0,CP$23=1))),1,0)</f>
        <v>1</v>
      </c>
      <c r="DE25" s="162">
        <f>IF(OR(DD25=1,AND(CQ25=CQ$24,OR(CR$23&lt;&gt;0,CQ$23=1))),1,0)</f>
        <v>1</v>
      </c>
      <c r="DF25" s="162">
        <f>IF(OR(DE25=1,AND(CR25=CR$24,OR(CS$23&lt;&gt;0,CR$23=1))),1,0)</f>
        <v>1</v>
      </c>
      <c r="DG25" s="162">
        <f>IF(OR(DF25=1,AND(CS25=CS$24,OR(CT$23&lt;&gt;0,CS$23=1))),1,0)</f>
        <v>1</v>
      </c>
      <c r="DH25" s="162">
        <f>IF(OR(DG25=1,AND(CT25=CT$24,OR(CU$23&lt;&gt;0,CT$23=1))),1,0)</f>
        <v>1</v>
      </c>
      <c r="DI25" s="162">
        <f>IF(OR(DH25=1,AND(CU25=CU$24,OR(CV$23&lt;&gt;0,CU$23=1))),1,0)</f>
        <v>1</v>
      </c>
      <c r="DJ25" s="162">
        <f>IF(OR(DI25=1,AND(CV25=CV$24,OR(CW$23&lt;&gt;0,CV$23=1))),1,0)</f>
        <v>1</v>
      </c>
      <c r="DK25" s="162">
        <f>IF(OR(DJ25=1,AND(CW25=CW$24,OR(CX$23&lt;&gt;0,CW$23=1))),1,0)</f>
        <v>1</v>
      </c>
    </row>
    <row r="26" spans="1:115" x14ac:dyDescent="0.2">
      <c r="A26" s="309" t="s">
        <v>56</v>
      </c>
      <c r="B26" s="310" t="s">
        <v>57</v>
      </c>
      <c r="C26" s="310" t="s">
        <v>22</v>
      </c>
      <c r="D26" s="200"/>
      <c r="E26" s="311" t="s">
        <v>101</v>
      </c>
      <c r="F26" s="312"/>
      <c r="G26" s="313"/>
      <c r="H26" s="312" t="s">
        <v>101</v>
      </c>
      <c r="I26" s="312"/>
      <c r="J26" s="313"/>
      <c r="K26" s="312" t="s">
        <v>101</v>
      </c>
      <c r="L26" s="312"/>
      <c r="M26" s="313"/>
      <c r="N26" s="312" t="s">
        <v>102</v>
      </c>
      <c r="O26" s="312" t="s">
        <v>102</v>
      </c>
      <c r="P26" s="313" t="s">
        <v>102</v>
      </c>
      <c r="Q26" s="312"/>
      <c r="R26" s="312"/>
      <c r="S26" s="313"/>
      <c r="T26" s="312"/>
      <c r="U26" s="312"/>
      <c r="V26" s="313"/>
      <c r="W26" s="312"/>
      <c r="X26" s="312"/>
      <c r="Y26" s="313"/>
      <c r="Z26" s="312"/>
      <c r="AA26" s="312"/>
      <c r="AB26" s="313"/>
      <c r="AC26" s="312"/>
      <c r="AD26" s="312"/>
      <c r="AE26" s="313"/>
      <c r="AF26" s="312"/>
      <c r="AG26" s="312"/>
      <c r="AH26" s="313"/>
      <c r="AI26" s="312"/>
      <c r="AJ26" s="312"/>
      <c r="AK26" s="313"/>
      <c r="AL26" s="312"/>
      <c r="AM26" s="312"/>
      <c r="AN26" s="313"/>
      <c r="AO26" s="200"/>
      <c r="AP26" s="200"/>
      <c r="AQ26" s="314">
        <f>IF(ISNA(HLOOKUP("o",$AY26:$CH$58,59-ROW(),0)),0,HLOOKUP("o",$AY26:$CH$58,59-ROW(),0))</f>
        <v>115</v>
      </c>
      <c r="AR26" s="321">
        <f>COUNTIF($AY26:$CH26,"x")</f>
        <v>3</v>
      </c>
      <c r="AS26" s="315">
        <f>RANK(AX26,$AX$25:$AX$56,0)</f>
        <v>2</v>
      </c>
      <c r="AT26" s="316" t="str">
        <f>IF(ISBLANK($B26),"",$B26)</f>
        <v>Мосолов Антон</v>
      </c>
      <c r="AW26" s="317">
        <f>HLOOKUP($AQ26,$CK$22:$CW$56,ROW()-21)</f>
        <v>0</v>
      </c>
      <c r="AX26" s="316">
        <f>AQ26-AR26*0.001-AW26*0.03-ISBLANK(A26)</f>
        <v>114.997</v>
      </c>
      <c r="AY26" s="162">
        <f>AN26</f>
        <v>0</v>
      </c>
      <c r="AZ26" s="162">
        <f>AM26</f>
        <v>0</v>
      </c>
      <c r="BA26" s="162">
        <f>AL26</f>
        <v>0</v>
      </c>
      <c r="BB26" s="162">
        <f>AK26</f>
        <v>0</v>
      </c>
      <c r="BC26" s="162">
        <f>AJ26</f>
        <v>0</v>
      </c>
      <c r="BD26" s="162">
        <f>AI26</f>
        <v>0</v>
      </c>
      <c r="BE26" s="162">
        <f>AH26</f>
        <v>0</v>
      </c>
      <c r="BF26" s="162">
        <f>AG26</f>
        <v>0</v>
      </c>
      <c r="BG26" s="162">
        <f>AF26</f>
        <v>0</v>
      </c>
      <c r="BH26" s="162">
        <f>AE26</f>
        <v>0</v>
      </c>
      <c r="BI26" s="162">
        <f>AD26</f>
        <v>0</v>
      </c>
      <c r="BJ26" s="162">
        <f>AC26</f>
        <v>0</v>
      </c>
      <c r="BK26" s="162">
        <f>AB26</f>
        <v>0</v>
      </c>
      <c r="BL26" s="162">
        <f>AA26</f>
        <v>0</v>
      </c>
      <c r="BM26" s="162">
        <f>Z26</f>
        <v>0</v>
      </c>
      <c r="BN26" s="162">
        <f>Y26</f>
        <v>0</v>
      </c>
      <c r="BO26" s="162">
        <f>X26</f>
        <v>0</v>
      </c>
      <c r="BP26" s="162">
        <f>W26</f>
        <v>0</v>
      </c>
      <c r="BQ26" s="162">
        <f>V26</f>
        <v>0</v>
      </c>
      <c r="BR26" s="162">
        <f>U26</f>
        <v>0</v>
      </c>
      <c r="BS26" s="162">
        <f>T26</f>
        <v>0</v>
      </c>
      <c r="BT26" s="162">
        <f>S26</f>
        <v>0</v>
      </c>
      <c r="BU26" s="162">
        <f>R26</f>
        <v>0</v>
      </c>
      <c r="BV26" s="162">
        <f>Q26</f>
        <v>0</v>
      </c>
      <c r="BW26" s="162" t="str">
        <f>P26</f>
        <v>x</v>
      </c>
      <c r="BX26" s="162" t="str">
        <f>O26</f>
        <v>x</v>
      </c>
      <c r="BY26" s="162" t="str">
        <f>N26</f>
        <v>x</v>
      </c>
      <c r="BZ26" s="162">
        <f>M26</f>
        <v>0</v>
      </c>
      <c r="CA26" s="162">
        <f>L26</f>
        <v>0</v>
      </c>
      <c r="CB26" s="162" t="str">
        <f>K26</f>
        <v>o</v>
      </c>
      <c r="CC26" s="162">
        <f>J26</f>
        <v>0</v>
      </c>
      <c r="CD26" s="162">
        <f>I26</f>
        <v>0</v>
      </c>
      <c r="CE26" s="162" t="str">
        <f>H26</f>
        <v>o</v>
      </c>
      <c r="CF26" s="162">
        <f>G26</f>
        <v>0</v>
      </c>
      <c r="CG26" s="162">
        <f>F26</f>
        <v>0</v>
      </c>
      <c r="CH26" s="162" t="str">
        <f>E26</f>
        <v>o</v>
      </c>
      <c r="CL26" s="162">
        <f>COUNTIF($E26:$G26,"x")</f>
        <v>0</v>
      </c>
      <c r="CM26" s="162">
        <f>COUNTIF($H26:$J26,"x")</f>
        <v>0</v>
      </c>
      <c r="CN26" s="162">
        <f>COUNTIF($K26:$M26,"x")</f>
        <v>0</v>
      </c>
      <c r="CO26" s="162">
        <f>COUNTIF($N26:$P26,"x")</f>
        <v>3</v>
      </c>
      <c r="CP26" s="162">
        <f>COUNTIF($Q26:$S26,"x")</f>
        <v>0</v>
      </c>
      <c r="CQ26" s="162">
        <f>COUNTIF($T26:$V26,"x")</f>
        <v>0</v>
      </c>
      <c r="CR26" s="162">
        <f>COUNTIF($W26:$Y26,"x")</f>
        <v>0</v>
      </c>
      <c r="CS26" s="162">
        <f>COUNTIF($Z26:$AB26,"x")</f>
        <v>0</v>
      </c>
      <c r="CT26" s="162">
        <f>COUNTIF($AC26:$AE26,"x")</f>
        <v>0</v>
      </c>
      <c r="CU26" s="162">
        <f>COUNTIF($AF26:$AH26,"x")</f>
        <v>0</v>
      </c>
      <c r="CV26" s="162">
        <f>COUNTIF($AI26:$AK26,"x")</f>
        <v>0</v>
      </c>
      <c r="CW26" s="162">
        <f>COUNTIF($AL26:$AN26,"x")</f>
        <v>0</v>
      </c>
      <c r="CY26" s="162">
        <f>IF(ISBLANK(B26),1,0)</f>
        <v>0</v>
      </c>
      <c r="CZ26" s="162">
        <f>IF(OR(CY26=1,AND(CL26=CL$24,OR(CM$23&lt;&gt;0,CL$23=1))),1,0)</f>
        <v>0</v>
      </c>
      <c r="DA26" s="162">
        <f>IF(OR(CZ26=1,AND(CM26=CM$24,OR(CN$23&lt;&gt;0,CM$23=1))),1,0)</f>
        <v>0</v>
      </c>
      <c r="DB26" s="162">
        <f>IF(OR(DA26=1,AND(CN26=CN$24,OR(CO$23&lt;&gt;0,CN$23=1))),1,0)</f>
        <v>0</v>
      </c>
      <c r="DC26" s="162">
        <f>IF(OR(DB26=1,AND(CO26=CO$24,OR(CP$23&lt;&gt;0,CO$23=1))),1,0)</f>
        <v>1</v>
      </c>
      <c r="DD26" s="162">
        <f>IF(OR(DC26=1,AND(CP26=CP$24,OR(CQ$23&lt;&gt;0,CP$23=1))),1,0)</f>
        <v>1</v>
      </c>
      <c r="DE26" s="162">
        <f>IF(OR(DD26=1,AND(CQ26=CQ$24,OR(CR$23&lt;&gt;0,CQ$23=1))),1,0)</f>
        <v>1</v>
      </c>
      <c r="DF26" s="162">
        <f>IF(OR(DE26=1,AND(CR26=CR$24,OR(CS$23&lt;&gt;0,CR$23=1))),1,0)</f>
        <v>1</v>
      </c>
      <c r="DG26" s="162">
        <f>IF(OR(DF26=1,AND(CS26=CS$24,OR(CT$23&lt;&gt;0,CS$23=1))),1,0)</f>
        <v>1</v>
      </c>
      <c r="DH26" s="162">
        <f>IF(OR(DG26=1,AND(CT26=CT$24,OR(CU$23&lt;&gt;0,CT$23=1))),1,0)</f>
        <v>1</v>
      </c>
      <c r="DI26" s="162">
        <f>IF(OR(DH26=1,AND(CU26=CU$24,OR(CV$23&lt;&gt;0,CU$23=1))),1,0)</f>
        <v>1</v>
      </c>
      <c r="DJ26" s="162">
        <f>IF(OR(DI26=1,AND(CV26=CV$24,OR(CW$23&lt;&gt;0,CV$23=1))),1,0)</f>
        <v>1</v>
      </c>
      <c r="DK26" s="162">
        <f>IF(OR(DJ26=1,AND(CW26=CW$24,OR(CX$23&lt;&gt;0,CW$23=1))),1,0)</f>
        <v>1</v>
      </c>
    </row>
    <row r="27" spans="1:115" x14ac:dyDescent="0.2">
      <c r="A27" s="309">
        <v>11511303831</v>
      </c>
      <c r="B27" s="310" t="s">
        <v>54</v>
      </c>
      <c r="C27" s="310" t="s">
        <v>55</v>
      </c>
      <c r="D27" s="200"/>
      <c r="E27" s="311" t="s">
        <v>101</v>
      </c>
      <c r="F27" s="312"/>
      <c r="G27" s="313"/>
      <c r="H27" s="312" t="s">
        <v>102</v>
      </c>
      <c r="I27" s="312" t="s">
        <v>101</v>
      </c>
      <c r="J27" s="313"/>
      <c r="K27" s="312" t="s">
        <v>102</v>
      </c>
      <c r="L27" s="312" t="s">
        <v>102</v>
      </c>
      <c r="M27" s="313" t="s">
        <v>102</v>
      </c>
      <c r="N27" s="312"/>
      <c r="O27" s="312"/>
      <c r="P27" s="313"/>
      <c r="Q27" s="312"/>
      <c r="R27" s="312"/>
      <c r="S27" s="313"/>
      <c r="T27" s="312"/>
      <c r="U27" s="312"/>
      <c r="V27" s="313"/>
      <c r="W27" s="312"/>
      <c r="X27" s="312"/>
      <c r="Y27" s="313"/>
      <c r="Z27" s="312"/>
      <c r="AA27" s="312"/>
      <c r="AB27" s="313"/>
      <c r="AC27" s="312"/>
      <c r="AD27" s="312"/>
      <c r="AE27" s="313"/>
      <c r="AF27" s="312"/>
      <c r="AG27" s="312"/>
      <c r="AH27" s="313"/>
      <c r="AI27" s="312"/>
      <c r="AJ27" s="312"/>
      <c r="AK27" s="313"/>
      <c r="AL27" s="312"/>
      <c r="AM27" s="312"/>
      <c r="AN27" s="313"/>
      <c r="AO27" s="200"/>
      <c r="AP27" s="200"/>
      <c r="AQ27" s="321">
        <f>IF(ISNA(HLOOKUP("o",$AY27:$CH$58,59-ROW(),0)),0,HLOOKUP("o",$AY27:$CH$58,59-ROW(),0))</f>
        <v>110</v>
      </c>
      <c r="AR27" s="321">
        <f>COUNTIF($AY27:$CH27,"x")</f>
        <v>4</v>
      </c>
      <c r="AS27" s="315">
        <f>RANK(AX27,$AX$25:$AX$56,0)</f>
        <v>3</v>
      </c>
      <c r="AT27" s="316" t="str">
        <f>IF(ISBLANK($B27),"",$B27)</f>
        <v>Ершов Сергей</v>
      </c>
      <c r="AW27" s="317">
        <f>HLOOKUP($AQ27,$CK$22:$CW$56,ROW()-21)</f>
        <v>0</v>
      </c>
      <c r="AX27" s="316">
        <f>AQ27-AR27*0.001-AW27*0.03-ISBLANK(A27)</f>
        <v>109.996</v>
      </c>
      <c r="AY27" s="162">
        <f>AN27</f>
        <v>0</v>
      </c>
      <c r="AZ27" s="162">
        <f>AM27</f>
        <v>0</v>
      </c>
      <c r="BA27" s="162">
        <f>AL27</f>
        <v>0</v>
      </c>
      <c r="BB27" s="162">
        <f>AK27</f>
        <v>0</v>
      </c>
      <c r="BC27" s="162">
        <f>AJ27</f>
        <v>0</v>
      </c>
      <c r="BD27" s="162">
        <f>AI27</f>
        <v>0</v>
      </c>
      <c r="BE27" s="162">
        <f>AH27</f>
        <v>0</v>
      </c>
      <c r="BF27" s="162">
        <f>AG27</f>
        <v>0</v>
      </c>
      <c r="BG27" s="162">
        <f>AF27</f>
        <v>0</v>
      </c>
      <c r="BH27" s="162">
        <f>AE27</f>
        <v>0</v>
      </c>
      <c r="BI27" s="162">
        <f>AD27</f>
        <v>0</v>
      </c>
      <c r="BJ27" s="162">
        <f>AC27</f>
        <v>0</v>
      </c>
      <c r="BK27" s="162">
        <f>AB27</f>
        <v>0</v>
      </c>
      <c r="BL27" s="162">
        <f>AA27</f>
        <v>0</v>
      </c>
      <c r="BM27" s="162">
        <f>Z27</f>
        <v>0</v>
      </c>
      <c r="BN27" s="162">
        <f>Y27</f>
        <v>0</v>
      </c>
      <c r="BO27" s="162">
        <f>X27</f>
        <v>0</v>
      </c>
      <c r="BP27" s="162">
        <f>W27</f>
        <v>0</v>
      </c>
      <c r="BQ27" s="162">
        <f>V27</f>
        <v>0</v>
      </c>
      <c r="BR27" s="162">
        <f>U27</f>
        <v>0</v>
      </c>
      <c r="BS27" s="162">
        <f>T27</f>
        <v>0</v>
      </c>
      <c r="BT27" s="162">
        <f>S27</f>
        <v>0</v>
      </c>
      <c r="BU27" s="162">
        <f>R27</f>
        <v>0</v>
      </c>
      <c r="BV27" s="162">
        <f>Q27</f>
        <v>0</v>
      </c>
      <c r="BW27" s="162">
        <f>P27</f>
        <v>0</v>
      </c>
      <c r="BX27" s="162">
        <f>O27</f>
        <v>0</v>
      </c>
      <c r="BY27" s="162">
        <f>N27</f>
        <v>0</v>
      </c>
      <c r="BZ27" s="162" t="str">
        <f>M27</f>
        <v>x</v>
      </c>
      <c r="CA27" s="162" t="str">
        <f>L27</f>
        <v>x</v>
      </c>
      <c r="CB27" s="162" t="str">
        <f>K27</f>
        <v>x</v>
      </c>
      <c r="CC27" s="162">
        <f>J27</f>
        <v>0</v>
      </c>
      <c r="CD27" s="162" t="str">
        <f>I27</f>
        <v>o</v>
      </c>
      <c r="CE27" s="162" t="str">
        <f>H27</f>
        <v>x</v>
      </c>
      <c r="CF27" s="162">
        <f>G27</f>
        <v>0</v>
      </c>
      <c r="CG27" s="162">
        <f>F27</f>
        <v>0</v>
      </c>
      <c r="CH27" s="162" t="str">
        <f>E27</f>
        <v>o</v>
      </c>
      <c r="CL27" s="162">
        <f>COUNTIF($E27:$G27,"x")</f>
        <v>0</v>
      </c>
      <c r="CM27" s="162">
        <f>COUNTIF($H27:$J27,"x")</f>
        <v>1</v>
      </c>
      <c r="CN27" s="162">
        <f>COUNTIF($K27:$M27,"x")</f>
        <v>3</v>
      </c>
      <c r="CO27" s="162">
        <f>COUNTIF($N27:$P27,"x")</f>
        <v>0</v>
      </c>
      <c r="CP27" s="162">
        <f>COUNTIF($Q27:$S27,"x")</f>
        <v>0</v>
      </c>
      <c r="CQ27" s="162">
        <f>COUNTIF($T27:$V27,"x")</f>
        <v>0</v>
      </c>
      <c r="CR27" s="162">
        <f>COUNTIF($W27:$Y27,"x")</f>
        <v>0</v>
      </c>
      <c r="CS27" s="162">
        <f>COUNTIF($Z27:$AB27,"x")</f>
        <v>0</v>
      </c>
      <c r="CT27" s="162">
        <f>COUNTIF($AC27:$AE27,"x")</f>
        <v>0</v>
      </c>
      <c r="CU27" s="162">
        <f>COUNTIF($AF27:$AH27,"x")</f>
        <v>0</v>
      </c>
      <c r="CV27" s="162">
        <f>COUNTIF($AI27:$AK27,"x")</f>
        <v>0</v>
      </c>
      <c r="CW27" s="162">
        <f>COUNTIF($AL27:$AN27,"x")</f>
        <v>0</v>
      </c>
      <c r="CY27" s="162">
        <f>IF(ISBLANK(B27),1,0)</f>
        <v>0</v>
      </c>
      <c r="CZ27" s="162">
        <f>IF(OR(CY27=1,AND(CL27=CL$24,OR(CM$23&lt;&gt;0,CL$23=1))),1,0)</f>
        <v>0</v>
      </c>
      <c r="DA27" s="162">
        <f>IF(OR(CZ27=1,AND(CM27=CM$24,OR(CN$23&lt;&gt;0,CM$23=1))),1,0)</f>
        <v>0</v>
      </c>
      <c r="DB27" s="162">
        <f>IF(OR(DA27=1,AND(CN27=CN$24,OR(CO$23&lt;&gt;0,CN$23=1))),1,0)</f>
        <v>1</v>
      </c>
      <c r="DC27" s="162">
        <f>IF(OR(DB27=1,AND(CO27=CO$24,OR(CP$23&lt;&gt;0,CO$23=1))),1,0)</f>
        <v>1</v>
      </c>
      <c r="DD27" s="162">
        <f>IF(OR(DC27=1,AND(CP27=CP$24,OR(CQ$23&lt;&gt;0,CP$23=1))),1,0)</f>
        <v>1</v>
      </c>
      <c r="DE27" s="162">
        <f>IF(OR(DD27=1,AND(CQ27=CQ$24,OR(CR$23&lt;&gt;0,CQ$23=1))),1,0)</f>
        <v>1</v>
      </c>
      <c r="DF27" s="162">
        <f>IF(OR(DE27=1,AND(CR27=CR$24,OR(CS$23&lt;&gt;0,CR$23=1))),1,0)</f>
        <v>1</v>
      </c>
      <c r="DG27" s="162">
        <f>IF(OR(DF27=1,AND(CS27=CS$24,OR(CT$23&lt;&gt;0,CS$23=1))),1,0)</f>
        <v>1</v>
      </c>
      <c r="DH27" s="162">
        <f>IF(OR(DG27=1,AND(CT27=CT$24,OR(CU$23&lt;&gt;0,CT$23=1))),1,0)</f>
        <v>1</v>
      </c>
      <c r="DI27" s="162">
        <f>IF(OR(DH27=1,AND(CU27=CU$24,OR(CV$23&lt;&gt;0,CU$23=1))),1,0)</f>
        <v>1</v>
      </c>
      <c r="DJ27" s="162">
        <f>IF(OR(DI27=1,AND(CV27=CV$24,OR(CW$23&lt;&gt;0,CV$23=1))),1,0)</f>
        <v>1</v>
      </c>
      <c r="DK27" s="162">
        <f>IF(OR(DJ27=1,AND(CW27=CW$24,OR(CX$23&lt;&gt;0,CW$23=1))),1,0)</f>
        <v>1</v>
      </c>
    </row>
    <row r="28" spans="1:115" x14ac:dyDescent="0.2">
      <c r="A28" s="309" t="s">
        <v>104</v>
      </c>
      <c r="B28" s="310" t="s">
        <v>105</v>
      </c>
      <c r="C28" s="310" t="s">
        <v>26</v>
      </c>
      <c r="D28" s="200"/>
      <c r="E28" s="311" t="s">
        <v>101</v>
      </c>
      <c r="F28" s="312"/>
      <c r="G28" s="313"/>
      <c r="H28" s="312" t="s">
        <v>102</v>
      </c>
      <c r="I28" s="312" t="s">
        <v>102</v>
      </c>
      <c r="J28" s="313"/>
      <c r="K28" s="312"/>
      <c r="L28" s="312"/>
      <c r="M28" s="313"/>
      <c r="N28" s="312"/>
      <c r="O28" s="312"/>
      <c r="P28" s="313"/>
      <c r="Q28" s="312"/>
      <c r="R28" s="312"/>
      <c r="S28" s="313"/>
      <c r="T28" s="312"/>
      <c r="U28" s="312"/>
      <c r="V28" s="313"/>
      <c r="W28" s="312"/>
      <c r="X28" s="312"/>
      <c r="Y28" s="313"/>
      <c r="Z28" s="312"/>
      <c r="AA28" s="312"/>
      <c r="AB28" s="313"/>
      <c r="AC28" s="312"/>
      <c r="AD28" s="312"/>
      <c r="AE28" s="313"/>
      <c r="AF28" s="312"/>
      <c r="AG28" s="312"/>
      <c r="AH28" s="313"/>
      <c r="AI28" s="312"/>
      <c r="AJ28" s="312"/>
      <c r="AK28" s="313"/>
      <c r="AL28" s="312"/>
      <c r="AM28" s="312"/>
      <c r="AN28" s="313"/>
      <c r="AO28" s="200"/>
      <c r="AP28" s="200"/>
      <c r="AQ28" s="321">
        <f>IF(ISNA(HLOOKUP("o",$AY28:$CH$58,59-ROW(),0)),0,HLOOKUP("o",$AY28:$CH$58,59-ROW(),0))</f>
        <v>100</v>
      </c>
      <c r="AR28" s="321">
        <f>COUNTIF($AY28:$CH28,"x")</f>
        <v>2</v>
      </c>
      <c r="AS28" s="315">
        <f>RANK(AX28,$AX$25:$AX$56,0)</f>
        <v>4</v>
      </c>
      <c r="AT28" s="316" t="str">
        <f>IF(ISBLANK($B28),"",$B28)</f>
        <v>Меликов Александр</v>
      </c>
      <c r="AW28" s="317">
        <f>HLOOKUP($AQ28,$CK$22:$CW$56,ROW()-21)</f>
        <v>0</v>
      </c>
      <c r="AX28" s="316">
        <f>AQ28-AR28*0.001-AW28*0.03-ISBLANK(A28)</f>
        <v>99.998000000000005</v>
      </c>
      <c r="AY28" s="162">
        <f>AN28</f>
        <v>0</v>
      </c>
      <c r="AZ28" s="162">
        <f>AM28</f>
        <v>0</v>
      </c>
      <c r="BA28" s="162">
        <f>AL28</f>
        <v>0</v>
      </c>
      <c r="BB28" s="162">
        <f>AK28</f>
        <v>0</v>
      </c>
      <c r="BC28" s="162">
        <f>AJ28</f>
        <v>0</v>
      </c>
      <c r="BD28" s="162">
        <f>AI28</f>
        <v>0</v>
      </c>
      <c r="BE28" s="162">
        <f>AH28</f>
        <v>0</v>
      </c>
      <c r="BF28" s="162">
        <f>AG28</f>
        <v>0</v>
      </c>
      <c r="BG28" s="162">
        <f>AF28</f>
        <v>0</v>
      </c>
      <c r="BH28" s="162">
        <f>AE28</f>
        <v>0</v>
      </c>
      <c r="BI28" s="162">
        <f>AD28</f>
        <v>0</v>
      </c>
      <c r="BJ28" s="162">
        <f>AC28</f>
        <v>0</v>
      </c>
      <c r="BK28" s="162">
        <f>AB28</f>
        <v>0</v>
      </c>
      <c r="BL28" s="162">
        <f>AA28</f>
        <v>0</v>
      </c>
      <c r="BM28" s="162">
        <f>Z28</f>
        <v>0</v>
      </c>
      <c r="BN28" s="162">
        <f>Y28</f>
        <v>0</v>
      </c>
      <c r="BO28" s="162">
        <f>X28</f>
        <v>0</v>
      </c>
      <c r="BP28" s="162">
        <f>W28</f>
        <v>0</v>
      </c>
      <c r="BQ28" s="162">
        <f>V28</f>
        <v>0</v>
      </c>
      <c r="BR28" s="162">
        <f>U28</f>
        <v>0</v>
      </c>
      <c r="BS28" s="162">
        <f>T28</f>
        <v>0</v>
      </c>
      <c r="BT28" s="162">
        <f>S28</f>
        <v>0</v>
      </c>
      <c r="BU28" s="162">
        <f>R28</f>
        <v>0</v>
      </c>
      <c r="BV28" s="162">
        <f>Q28</f>
        <v>0</v>
      </c>
      <c r="BW28" s="162">
        <f>P28</f>
        <v>0</v>
      </c>
      <c r="BX28" s="162">
        <f>O28</f>
        <v>0</v>
      </c>
      <c r="BY28" s="162">
        <f>N28</f>
        <v>0</v>
      </c>
      <c r="BZ28" s="162">
        <f>M28</f>
        <v>0</v>
      </c>
      <c r="CA28" s="162">
        <f>L28</f>
        <v>0</v>
      </c>
      <c r="CB28" s="162">
        <f>K28</f>
        <v>0</v>
      </c>
      <c r="CC28" s="162">
        <f>J28</f>
        <v>0</v>
      </c>
      <c r="CD28" s="162" t="str">
        <f>I28</f>
        <v>x</v>
      </c>
      <c r="CE28" s="162" t="str">
        <f>H28</f>
        <v>x</v>
      </c>
      <c r="CF28" s="162">
        <f>G28</f>
        <v>0</v>
      </c>
      <c r="CG28" s="162">
        <f>F28</f>
        <v>0</v>
      </c>
      <c r="CH28" s="162" t="str">
        <f>E28</f>
        <v>o</v>
      </c>
      <c r="CL28" s="162">
        <f>COUNTIF($E28:$G28,"x")</f>
        <v>0</v>
      </c>
      <c r="CM28" s="162">
        <f>COUNTIF($H28:$J28,"x")</f>
        <v>2</v>
      </c>
      <c r="CN28" s="162">
        <f>COUNTIF($K28:$M28,"x")</f>
        <v>0</v>
      </c>
      <c r="CO28" s="162">
        <f>COUNTIF($N28:$P28,"x")</f>
        <v>0</v>
      </c>
      <c r="CP28" s="162">
        <f>COUNTIF($Q28:$S28,"x")</f>
        <v>0</v>
      </c>
      <c r="CQ28" s="162">
        <f>COUNTIF($T28:$V28,"x")</f>
        <v>0</v>
      </c>
      <c r="CR28" s="162">
        <f>COUNTIF($W28:$Y28,"x")</f>
        <v>0</v>
      </c>
      <c r="CS28" s="162">
        <f>COUNTIF($Z28:$AB28,"x")</f>
        <v>0</v>
      </c>
      <c r="CT28" s="162">
        <f>COUNTIF($AC28:$AE28,"x")</f>
        <v>0</v>
      </c>
      <c r="CU28" s="162">
        <f>COUNTIF($AF28:$AH28,"x")</f>
        <v>0</v>
      </c>
      <c r="CV28" s="162">
        <f>COUNTIF($AI28:$AK28,"x")</f>
        <v>0</v>
      </c>
      <c r="CW28" s="162">
        <f>COUNTIF($AL28:$AN28,"x")</f>
        <v>0</v>
      </c>
      <c r="CY28" s="162">
        <f>IF(ISBLANK(B28),1,0)</f>
        <v>0</v>
      </c>
      <c r="CZ28" s="162">
        <f>IF(OR(CY28=1,AND(CL28=CL$24,OR(CM$23&lt;&gt;0,CL$23=1))),1,0)</f>
        <v>0</v>
      </c>
      <c r="DA28" s="162">
        <f>IF(OR(CZ28=1,AND(CM28=CM$24,OR(CN$23&lt;&gt;0,CM$23=1))),1,0)</f>
        <v>1</v>
      </c>
      <c r="DB28" s="162">
        <f>IF(OR(DA28=1,AND(CN28=CN$24,OR(CO$23&lt;&gt;0,CN$23=1))),1,0)</f>
        <v>1</v>
      </c>
      <c r="DC28" s="162">
        <f>IF(OR(DB28=1,AND(CO28=CO$24,OR(CP$23&lt;&gt;0,CO$23=1))),1,0)</f>
        <v>1</v>
      </c>
      <c r="DD28" s="162">
        <f>IF(OR(DC28=1,AND(CP28=CP$24,OR(CQ$23&lt;&gt;0,CP$23=1))),1,0)</f>
        <v>1</v>
      </c>
      <c r="DE28" s="162">
        <f>IF(OR(DD28=1,AND(CQ28=CQ$24,OR(CR$23&lt;&gt;0,CQ$23=1))),1,0)</f>
        <v>1</v>
      </c>
      <c r="DF28" s="162">
        <f>IF(OR(DE28=1,AND(CR28=CR$24,OR(CS$23&lt;&gt;0,CR$23=1))),1,0)</f>
        <v>1</v>
      </c>
      <c r="DG28" s="162">
        <f>IF(OR(DF28=1,AND(CS28=CS$24,OR(CT$23&lt;&gt;0,CS$23=1))),1,0)</f>
        <v>1</v>
      </c>
      <c r="DH28" s="162">
        <f>IF(OR(DG28=1,AND(CT28=CT$24,OR(CU$23&lt;&gt;0,CT$23=1))),1,0)</f>
        <v>1</v>
      </c>
      <c r="DI28" s="162">
        <f>IF(OR(DH28=1,AND(CU28=CU$24,OR(CV$23&lt;&gt;0,CU$23=1))),1,0)</f>
        <v>1</v>
      </c>
      <c r="DJ28" s="162">
        <f>IF(OR(DI28=1,AND(CV28=CV$24,OR(CW$23&lt;&gt;0,CV$23=1))),1,0)</f>
        <v>1</v>
      </c>
      <c r="DK28" s="162">
        <f>IF(OR(DJ28=1,AND(CW28=CW$24,OR(CX$23&lt;&gt;0,CW$23=1))),1,0)</f>
        <v>1</v>
      </c>
    </row>
    <row r="29" spans="1:115" x14ac:dyDescent="0.2">
      <c r="A29" s="309">
        <v>11511303486</v>
      </c>
      <c r="B29" s="310" t="s">
        <v>27</v>
      </c>
      <c r="C29" s="310" t="s">
        <v>28</v>
      </c>
      <c r="D29" s="200"/>
      <c r="E29" s="311" t="s">
        <v>101</v>
      </c>
      <c r="F29" s="312"/>
      <c r="G29" s="313"/>
      <c r="H29" s="312" t="s">
        <v>102</v>
      </c>
      <c r="I29" s="312" t="s">
        <v>102</v>
      </c>
      <c r="J29" s="313"/>
      <c r="K29" s="312"/>
      <c r="L29" s="312"/>
      <c r="M29" s="313"/>
      <c r="N29" s="312"/>
      <c r="O29" s="312"/>
      <c r="P29" s="313"/>
      <c r="Q29" s="312"/>
      <c r="R29" s="312"/>
      <c r="S29" s="313"/>
      <c r="T29" s="312"/>
      <c r="U29" s="312"/>
      <c r="V29" s="313"/>
      <c r="W29" s="312"/>
      <c r="X29" s="312"/>
      <c r="Y29" s="313"/>
      <c r="Z29" s="312"/>
      <c r="AA29" s="312"/>
      <c r="AB29" s="313"/>
      <c r="AC29" s="312"/>
      <c r="AD29" s="312"/>
      <c r="AE29" s="313"/>
      <c r="AF29" s="312"/>
      <c r="AG29" s="312"/>
      <c r="AH29" s="313"/>
      <c r="AI29" s="312"/>
      <c r="AJ29" s="312"/>
      <c r="AK29" s="313"/>
      <c r="AL29" s="312"/>
      <c r="AM29" s="312"/>
      <c r="AN29" s="313"/>
      <c r="AO29" s="200"/>
      <c r="AP29" s="200"/>
      <c r="AQ29" s="321">
        <f>IF(ISNA(HLOOKUP("o",$AY29:$CH$58,59-ROW(),0)),0,HLOOKUP("o",$AY29:$CH$58,59-ROW(),0))</f>
        <v>100</v>
      </c>
      <c r="AR29" s="321">
        <f>COUNTIF($AY29:$CH29,"x")</f>
        <v>2</v>
      </c>
      <c r="AS29" s="315">
        <f>RANK(AX29,$AX$25:$AX$56,0)</f>
        <v>4</v>
      </c>
      <c r="AT29" s="316" t="str">
        <f>IF(ISBLANK($B29),"",$B29)</f>
        <v>Оськин Илья</v>
      </c>
      <c r="AW29" s="317">
        <f>HLOOKUP($AQ29,$CK$22:$CW$56,ROW()-21)</f>
        <v>0</v>
      </c>
      <c r="AX29" s="316">
        <f>AQ29-AR29*0.001-AW29*0.03-ISBLANK(A29)</f>
        <v>99.998000000000005</v>
      </c>
      <c r="AY29" s="162">
        <f>AN29</f>
        <v>0</v>
      </c>
      <c r="AZ29" s="162">
        <f>AM29</f>
        <v>0</v>
      </c>
      <c r="BA29" s="162">
        <f>AL29</f>
        <v>0</v>
      </c>
      <c r="BB29" s="162">
        <f>AK29</f>
        <v>0</v>
      </c>
      <c r="BC29" s="162">
        <f>AJ29</f>
        <v>0</v>
      </c>
      <c r="BD29" s="162">
        <f>AI29</f>
        <v>0</v>
      </c>
      <c r="BE29" s="162">
        <f>AH29</f>
        <v>0</v>
      </c>
      <c r="BF29" s="162">
        <f>AG29</f>
        <v>0</v>
      </c>
      <c r="BG29" s="162">
        <f>AF29</f>
        <v>0</v>
      </c>
      <c r="BH29" s="162">
        <f>AE29</f>
        <v>0</v>
      </c>
      <c r="BI29" s="162">
        <f>AD29</f>
        <v>0</v>
      </c>
      <c r="BJ29" s="162">
        <f>AC29</f>
        <v>0</v>
      </c>
      <c r="BK29" s="162">
        <f>AB29</f>
        <v>0</v>
      </c>
      <c r="BL29" s="162">
        <f>AA29</f>
        <v>0</v>
      </c>
      <c r="BM29" s="162">
        <f>Z29</f>
        <v>0</v>
      </c>
      <c r="BN29" s="162">
        <f>Y29</f>
        <v>0</v>
      </c>
      <c r="BO29" s="162">
        <f>X29</f>
        <v>0</v>
      </c>
      <c r="BP29" s="162">
        <f>W29</f>
        <v>0</v>
      </c>
      <c r="BQ29" s="162">
        <f>V29</f>
        <v>0</v>
      </c>
      <c r="BR29" s="162">
        <f>U29</f>
        <v>0</v>
      </c>
      <c r="BS29" s="162">
        <f>T29</f>
        <v>0</v>
      </c>
      <c r="BT29" s="162">
        <f>S29</f>
        <v>0</v>
      </c>
      <c r="BU29" s="162">
        <f>R29</f>
        <v>0</v>
      </c>
      <c r="BV29" s="162">
        <f>Q29</f>
        <v>0</v>
      </c>
      <c r="BW29" s="162">
        <f>P29</f>
        <v>0</v>
      </c>
      <c r="BX29" s="162">
        <f>O29</f>
        <v>0</v>
      </c>
      <c r="BY29" s="162">
        <f>N29</f>
        <v>0</v>
      </c>
      <c r="BZ29" s="162">
        <f>M29</f>
        <v>0</v>
      </c>
      <c r="CA29" s="162">
        <f>L29</f>
        <v>0</v>
      </c>
      <c r="CB29" s="162">
        <f>K29</f>
        <v>0</v>
      </c>
      <c r="CC29" s="162">
        <f>J29</f>
        <v>0</v>
      </c>
      <c r="CD29" s="162" t="str">
        <f>I29</f>
        <v>x</v>
      </c>
      <c r="CE29" s="162" t="str">
        <f>H29</f>
        <v>x</v>
      </c>
      <c r="CF29" s="162">
        <f>G29</f>
        <v>0</v>
      </c>
      <c r="CG29" s="162">
        <f>F29</f>
        <v>0</v>
      </c>
      <c r="CH29" s="162" t="str">
        <f>E29</f>
        <v>o</v>
      </c>
      <c r="CL29" s="162">
        <f>COUNTIF($E29:$G29,"x")</f>
        <v>0</v>
      </c>
      <c r="CM29" s="162">
        <f>COUNTIF($H29:$J29,"x")</f>
        <v>2</v>
      </c>
      <c r="CN29" s="162">
        <f>COUNTIF($K29:$M29,"x")</f>
        <v>0</v>
      </c>
      <c r="CO29" s="162">
        <f>COUNTIF($N29:$P29,"x")</f>
        <v>0</v>
      </c>
      <c r="CP29" s="162">
        <f>COUNTIF($Q29:$S29,"x")</f>
        <v>0</v>
      </c>
      <c r="CQ29" s="162">
        <f>COUNTIF($T29:$V29,"x")</f>
        <v>0</v>
      </c>
      <c r="CR29" s="162">
        <f>COUNTIF($W29:$Y29,"x")</f>
        <v>0</v>
      </c>
      <c r="CS29" s="162">
        <f>COUNTIF($Z29:$AB29,"x")</f>
        <v>0</v>
      </c>
      <c r="CT29" s="162">
        <f>COUNTIF($AC29:$AE29,"x")</f>
        <v>0</v>
      </c>
      <c r="CU29" s="162">
        <f>COUNTIF($AF29:$AH29,"x")</f>
        <v>0</v>
      </c>
      <c r="CV29" s="162">
        <f>COUNTIF($AI29:$AK29,"x")</f>
        <v>0</v>
      </c>
      <c r="CW29" s="162">
        <f>COUNTIF($AL29:$AN29,"x")</f>
        <v>0</v>
      </c>
      <c r="CY29" s="162">
        <f>IF(ISBLANK(B29),1,0)</f>
        <v>0</v>
      </c>
      <c r="CZ29" s="162">
        <f>IF(OR(CY29=1,AND(CL29=CL$24,OR(CM$23&lt;&gt;0,CL$23=1))),1,0)</f>
        <v>0</v>
      </c>
      <c r="DA29" s="162">
        <f>IF(OR(CZ29=1,AND(CM29=CM$24,OR(CN$23&lt;&gt;0,CM$23=1))),1,0)</f>
        <v>1</v>
      </c>
      <c r="DB29" s="162">
        <f>IF(OR(DA29=1,AND(CN29=CN$24,OR(CO$23&lt;&gt;0,CN$23=1))),1,0)</f>
        <v>1</v>
      </c>
      <c r="DC29" s="162">
        <f>IF(OR(DB29=1,AND(CO29=CO$24,OR(CP$23&lt;&gt;0,CO$23=1))),1,0)</f>
        <v>1</v>
      </c>
      <c r="DD29" s="162">
        <f>IF(OR(DC29=1,AND(CP29=CP$24,OR(CQ$23&lt;&gt;0,CP$23=1))),1,0)</f>
        <v>1</v>
      </c>
      <c r="DE29" s="162">
        <f>IF(OR(DD29=1,AND(CQ29=CQ$24,OR(CR$23&lt;&gt;0,CQ$23=1))),1,0)</f>
        <v>1</v>
      </c>
      <c r="DF29" s="162">
        <f>IF(OR(DE29=1,AND(CR29=CR$24,OR(CS$23&lt;&gt;0,CR$23=1))),1,0)</f>
        <v>1</v>
      </c>
      <c r="DG29" s="162">
        <f>IF(OR(DF29=1,AND(CS29=CS$24,OR(CT$23&lt;&gt;0,CS$23=1))),1,0)</f>
        <v>1</v>
      </c>
      <c r="DH29" s="162">
        <f>IF(OR(DG29=1,AND(CT29=CT$24,OR(CU$23&lt;&gt;0,CT$23=1))),1,0)</f>
        <v>1</v>
      </c>
      <c r="DI29" s="162">
        <f>IF(OR(DH29=1,AND(CU29=CU$24,OR(CV$23&lt;&gt;0,CU$23=1))),1,0)</f>
        <v>1</v>
      </c>
      <c r="DJ29" s="162">
        <f>IF(OR(DI29=1,AND(CV29=CV$24,OR(CW$23&lt;&gt;0,CV$23=1))),1,0)</f>
        <v>1</v>
      </c>
      <c r="DK29" s="162">
        <f>IF(OR(DJ29=1,AND(CW29=CW$24,OR(CX$23&lt;&gt;0,CW$23=1))),1,0)</f>
        <v>1</v>
      </c>
    </row>
    <row r="30" spans="1:115" x14ac:dyDescent="0.2">
      <c r="A30" s="323" t="s">
        <v>89</v>
      </c>
      <c r="B30" s="310" t="s">
        <v>90</v>
      </c>
      <c r="C30" s="310" t="s">
        <v>28</v>
      </c>
      <c r="D30" s="200"/>
      <c r="E30" s="311" t="s">
        <v>102</v>
      </c>
      <c r="F30" s="312" t="s">
        <v>101</v>
      </c>
      <c r="G30" s="313"/>
      <c r="H30" s="312" t="s">
        <v>102</v>
      </c>
      <c r="I30" s="312" t="s">
        <v>102</v>
      </c>
      <c r="J30" s="313"/>
      <c r="K30" s="312"/>
      <c r="L30" s="312"/>
      <c r="M30" s="313"/>
      <c r="N30" s="312"/>
      <c r="O30" s="312"/>
      <c r="P30" s="313"/>
      <c r="Q30" s="312"/>
      <c r="R30" s="312"/>
      <c r="S30" s="313"/>
      <c r="T30" s="312"/>
      <c r="U30" s="312"/>
      <c r="V30" s="313"/>
      <c r="W30" s="312"/>
      <c r="X30" s="312"/>
      <c r="Y30" s="313"/>
      <c r="Z30" s="312"/>
      <c r="AA30" s="312"/>
      <c r="AB30" s="313"/>
      <c r="AC30" s="312"/>
      <c r="AD30" s="312"/>
      <c r="AE30" s="313"/>
      <c r="AF30" s="312"/>
      <c r="AG30" s="312"/>
      <c r="AH30" s="313"/>
      <c r="AI30" s="312"/>
      <c r="AJ30" s="312"/>
      <c r="AK30" s="313"/>
      <c r="AL30" s="312"/>
      <c r="AM30" s="312"/>
      <c r="AN30" s="313"/>
      <c r="AO30" s="200"/>
      <c r="AP30" s="200"/>
      <c r="AQ30" s="321">
        <f>IF(ISNA(HLOOKUP("o",$AY30:$CH$58,59-ROW(),0)),0,HLOOKUP("o",$AY30:$CH$58,59-ROW(),0))</f>
        <v>100</v>
      </c>
      <c r="AR30" s="321">
        <f>COUNTIF($AY30:$CH30,"x")</f>
        <v>3</v>
      </c>
      <c r="AS30" s="315">
        <f>RANK(AX30,$AX$25:$AX$56,0)</f>
        <v>6</v>
      </c>
      <c r="AT30" s="324" t="str">
        <f>IF(ISBLANK($B30),"",$B30)</f>
        <v>Дюльдин Артём</v>
      </c>
      <c r="AW30" s="317">
        <f>HLOOKUP($AQ30,$CK$22:$CW$56,ROW()-21)</f>
        <v>0</v>
      </c>
      <c r="AX30" s="316">
        <f>AQ30-AR30*0.001-AW30*0.03-ISBLANK(A30)</f>
        <v>99.997</v>
      </c>
      <c r="AY30" s="162">
        <f>AN30</f>
        <v>0</v>
      </c>
      <c r="AZ30" s="162">
        <f>AM30</f>
        <v>0</v>
      </c>
      <c r="BA30" s="162">
        <f>AL30</f>
        <v>0</v>
      </c>
      <c r="BB30" s="162">
        <f>AK30</f>
        <v>0</v>
      </c>
      <c r="BC30" s="162">
        <f>AJ30</f>
        <v>0</v>
      </c>
      <c r="BD30" s="162">
        <f>AI30</f>
        <v>0</v>
      </c>
      <c r="BE30" s="162">
        <f>AH30</f>
        <v>0</v>
      </c>
      <c r="BF30" s="162">
        <f>AG30</f>
        <v>0</v>
      </c>
      <c r="BG30" s="162">
        <f>AF30</f>
        <v>0</v>
      </c>
      <c r="BH30" s="162">
        <f>AE30</f>
        <v>0</v>
      </c>
      <c r="BI30" s="162">
        <f>AD30</f>
        <v>0</v>
      </c>
      <c r="BJ30" s="162">
        <f>AC30</f>
        <v>0</v>
      </c>
      <c r="BK30" s="162">
        <f>AB30</f>
        <v>0</v>
      </c>
      <c r="BL30" s="162">
        <f>AA30</f>
        <v>0</v>
      </c>
      <c r="BM30" s="162">
        <f>Z30</f>
        <v>0</v>
      </c>
      <c r="BN30" s="162">
        <f>Y30</f>
        <v>0</v>
      </c>
      <c r="BO30" s="162">
        <f>X30</f>
        <v>0</v>
      </c>
      <c r="BP30" s="162">
        <f>W30</f>
        <v>0</v>
      </c>
      <c r="BQ30" s="162">
        <f>V30</f>
        <v>0</v>
      </c>
      <c r="BR30" s="162">
        <f>U30</f>
        <v>0</v>
      </c>
      <c r="BS30" s="162">
        <f>T30</f>
        <v>0</v>
      </c>
      <c r="BT30" s="162">
        <f>S30</f>
        <v>0</v>
      </c>
      <c r="BU30" s="162">
        <f>R30</f>
        <v>0</v>
      </c>
      <c r="BV30" s="162">
        <f>Q30</f>
        <v>0</v>
      </c>
      <c r="BW30" s="162">
        <f>P30</f>
        <v>0</v>
      </c>
      <c r="BX30" s="162">
        <f>O30</f>
        <v>0</v>
      </c>
      <c r="BY30" s="162">
        <f>N30</f>
        <v>0</v>
      </c>
      <c r="BZ30" s="162">
        <f>M30</f>
        <v>0</v>
      </c>
      <c r="CA30" s="162">
        <f>L30</f>
        <v>0</v>
      </c>
      <c r="CB30" s="162">
        <f>K30</f>
        <v>0</v>
      </c>
      <c r="CC30" s="162">
        <f>J30</f>
        <v>0</v>
      </c>
      <c r="CD30" s="162" t="str">
        <f>I30</f>
        <v>x</v>
      </c>
      <c r="CE30" s="162" t="str">
        <f>H30</f>
        <v>x</v>
      </c>
      <c r="CF30" s="162">
        <f>G30</f>
        <v>0</v>
      </c>
      <c r="CG30" s="162" t="str">
        <f>F30</f>
        <v>o</v>
      </c>
      <c r="CH30" s="162" t="str">
        <f>E30</f>
        <v>x</v>
      </c>
      <c r="CK30" s="162">
        <v>0</v>
      </c>
      <c r="CL30" s="219">
        <f>COUNTIF($E30:$G30,"x")</f>
        <v>1</v>
      </c>
      <c r="CM30" s="162">
        <f>COUNTIF($H30:$J30,"x")</f>
        <v>2</v>
      </c>
      <c r="CN30" s="162">
        <f>COUNTIF($K30:$M30,"x")</f>
        <v>0</v>
      </c>
      <c r="CO30" s="162">
        <f>COUNTIF($N30:$P30,"x")</f>
        <v>0</v>
      </c>
      <c r="CP30" s="162">
        <f>COUNTIF($Q30:$S30,"x")</f>
        <v>0</v>
      </c>
      <c r="CQ30" s="162">
        <f>COUNTIF($T30:$V30,"x")</f>
        <v>0</v>
      </c>
      <c r="CR30" s="162">
        <f>COUNTIF($W30:$Y30,"x")</f>
        <v>0</v>
      </c>
      <c r="CS30" s="162">
        <f>COUNTIF($Z30:$AB30,"x")</f>
        <v>0</v>
      </c>
      <c r="CT30" s="162">
        <f>COUNTIF($AC30:$AE30,"x")</f>
        <v>0</v>
      </c>
      <c r="CU30" s="162">
        <f>COUNTIF($AF30:$AH30,"x")</f>
        <v>0</v>
      </c>
      <c r="CV30" s="162">
        <f>COUNTIF($AI30:$AK30,"x")</f>
        <v>0</v>
      </c>
      <c r="CW30" s="162">
        <f>COUNTIF($AL30:$AN30,"x")</f>
        <v>0</v>
      </c>
      <c r="CY30" s="162">
        <f>IF(ISBLANK(B30),1,0)</f>
        <v>0</v>
      </c>
      <c r="CZ30" s="162">
        <f>IF(OR(CY30=1,AND(CL30=CL$24,OR(CM$23&lt;&gt;0,CL$23=1))),1,0)</f>
        <v>0</v>
      </c>
      <c r="DA30" s="162">
        <f>IF(OR(CZ30=1,AND(CM30=CM$24,OR(CN$23&lt;&gt;0,CM$23=1))),1,0)</f>
        <v>1</v>
      </c>
      <c r="DB30" s="162">
        <f>IF(OR(DA30=1,AND(CN30=CN$24,OR(CO$23&lt;&gt;0,CN$23=1))),1,0)</f>
        <v>1</v>
      </c>
      <c r="DC30" s="162">
        <f>IF(OR(DB30=1,AND(CO30=CO$24,OR(CP$23&lt;&gt;0,CO$23=1))),1,0)</f>
        <v>1</v>
      </c>
      <c r="DD30" s="162">
        <f>IF(OR(DC30=1,AND(CP30=CP$24,OR(CQ$23&lt;&gt;0,CP$23=1))),1,0)</f>
        <v>1</v>
      </c>
      <c r="DE30" s="162">
        <f>IF(OR(DD30=1,AND(CQ30=CQ$24,OR(CR$23&lt;&gt;0,CQ$23=1))),1,0)</f>
        <v>1</v>
      </c>
      <c r="DF30" s="162">
        <f>IF(OR(DE30=1,AND(CR30=CR$24,OR(CS$23&lt;&gt;0,CR$23=1))),1,0)</f>
        <v>1</v>
      </c>
      <c r="DG30" s="162">
        <f>IF(OR(DF30=1,AND(CS30=CS$24,OR(CT$23&lt;&gt;0,CS$23=1))),1,0)</f>
        <v>1</v>
      </c>
      <c r="DH30" s="162">
        <f>IF(OR(DG30=1,AND(CT30=CT$24,OR(CU$23&lt;&gt;0,CT$23=1))),1,0)</f>
        <v>1</v>
      </c>
      <c r="DI30" s="162">
        <f>IF(OR(DH30=1,AND(CU30=CU$24,OR(CV$23&lt;&gt;0,CU$23=1))),1,0)</f>
        <v>1</v>
      </c>
      <c r="DJ30" s="162">
        <f>IF(OR(DI30=1,AND(CV30=CV$24,OR(CW$23&lt;&gt;0,CV$23=1))),1,0)</f>
        <v>1</v>
      </c>
      <c r="DK30" s="162">
        <f>IF(OR(DJ30=1,AND(CW30=CW$24,OR(CX$23&lt;&gt;0,CW$23=1))),1,0)</f>
        <v>1</v>
      </c>
    </row>
    <row r="31" spans="1:115" x14ac:dyDescent="0.2">
      <c r="A31" s="309">
        <v>11511203189</v>
      </c>
      <c r="B31" s="310" t="s">
        <v>103</v>
      </c>
      <c r="C31" s="310" t="s">
        <v>67</v>
      </c>
      <c r="D31" s="200"/>
      <c r="E31" s="311" t="s">
        <v>102</v>
      </c>
      <c r="F31" s="312" t="s">
        <v>101</v>
      </c>
      <c r="G31" s="313"/>
      <c r="H31" s="312" t="s">
        <v>102</v>
      </c>
      <c r="I31" s="312" t="s">
        <v>102</v>
      </c>
      <c r="J31" s="313"/>
      <c r="K31" s="312"/>
      <c r="L31" s="312"/>
      <c r="M31" s="313"/>
      <c r="N31" s="312"/>
      <c r="O31" s="312"/>
      <c r="P31" s="313"/>
      <c r="Q31" s="312"/>
      <c r="R31" s="312"/>
      <c r="S31" s="313"/>
      <c r="T31" s="312"/>
      <c r="U31" s="312"/>
      <c r="V31" s="313"/>
      <c r="W31" s="312"/>
      <c r="X31" s="312"/>
      <c r="Y31" s="313"/>
      <c r="Z31" s="312"/>
      <c r="AA31" s="312"/>
      <c r="AB31" s="313"/>
      <c r="AC31" s="312"/>
      <c r="AD31" s="312"/>
      <c r="AE31" s="313"/>
      <c r="AF31" s="312"/>
      <c r="AG31" s="312"/>
      <c r="AH31" s="313"/>
      <c r="AI31" s="312"/>
      <c r="AJ31" s="312"/>
      <c r="AK31" s="313"/>
      <c r="AL31" s="312"/>
      <c r="AM31" s="312"/>
      <c r="AN31" s="313"/>
      <c r="AO31" s="200"/>
      <c r="AP31" s="200"/>
      <c r="AQ31" s="321">
        <f>IF(ISNA(HLOOKUP("o",$AY31:$CH$58,59-ROW(),0)),0,HLOOKUP("o",$AY31:$CH$58,59-ROW(),0))</f>
        <v>100</v>
      </c>
      <c r="AR31" s="321">
        <f>COUNTIF($AY31:$CH31,"x")</f>
        <v>3</v>
      </c>
      <c r="AS31" s="315">
        <f>RANK(AX31,$AX$25:$AX$56,0)</f>
        <v>6</v>
      </c>
      <c r="AT31" s="316" t="str">
        <f>IF(ISBLANK($B31),"",$B31)</f>
        <v>Галишников Антон</v>
      </c>
      <c r="AW31" s="317">
        <f>HLOOKUP($AQ31,$CK$22:$CW$56,ROW()-21)</f>
        <v>0</v>
      </c>
      <c r="AX31" s="316">
        <f>AQ31-AR31*0.001-AW31*0.03-ISBLANK(A31)</f>
        <v>99.997</v>
      </c>
      <c r="AY31" s="162">
        <f>AN31</f>
        <v>0</v>
      </c>
      <c r="AZ31" s="162">
        <f>AM31</f>
        <v>0</v>
      </c>
      <c r="BA31" s="162">
        <f>AL31</f>
        <v>0</v>
      </c>
      <c r="BB31" s="162">
        <f>AK31</f>
        <v>0</v>
      </c>
      <c r="BC31" s="162">
        <f>AJ31</f>
        <v>0</v>
      </c>
      <c r="BD31" s="162">
        <f>AI31</f>
        <v>0</v>
      </c>
      <c r="BE31" s="162">
        <f>AH31</f>
        <v>0</v>
      </c>
      <c r="BF31" s="162">
        <f>AG31</f>
        <v>0</v>
      </c>
      <c r="BG31" s="162">
        <f>AF31</f>
        <v>0</v>
      </c>
      <c r="BH31" s="162">
        <f>AE31</f>
        <v>0</v>
      </c>
      <c r="BI31" s="162">
        <f>AD31</f>
        <v>0</v>
      </c>
      <c r="BJ31" s="162">
        <f>AC31</f>
        <v>0</v>
      </c>
      <c r="BK31" s="162">
        <f>AB31</f>
        <v>0</v>
      </c>
      <c r="BL31" s="162">
        <f>AA31</f>
        <v>0</v>
      </c>
      <c r="BM31" s="162">
        <f>Z31</f>
        <v>0</v>
      </c>
      <c r="BN31" s="162">
        <f>Y31</f>
        <v>0</v>
      </c>
      <c r="BO31" s="162">
        <f>X31</f>
        <v>0</v>
      </c>
      <c r="BP31" s="162">
        <f>W31</f>
        <v>0</v>
      </c>
      <c r="BQ31" s="162">
        <f>V31</f>
        <v>0</v>
      </c>
      <c r="BR31" s="162">
        <f>U31</f>
        <v>0</v>
      </c>
      <c r="BS31" s="162">
        <f>T31</f>
        <v>0</v>
      </c>
      <c r="BT31" s="162">
        <f>S31</f>
        <v>0</v>
      </c>
      <c r="BU31" s="162">
        <f>R31</f>
        <v>0</v>
      </c>
      <c r="BV31" s="162">
        <f>Q31</f>
        <v>0</v>
      </c>
      <c r="BW31" s="162">
        <f>P31</f>
        <v>0</v>
      </c>
      <c r="BX31" s="162">
        <f>O31</f>
        <v>0</v>
      </c>
      <c r="BY31" s="162">
        <f>N31</f>
        <v>0</v>
      </c>
      <c r="BZ31" s="162">
        <f>M31</f>
        <v>0</v>
      </c>
      <c r="CA31" s="162">
        <f>L31</f>
        <v>0</v>
      </c>
      <c r="CB31" s="162">
        <f>K31</f>
        <v>0</v>
      </c>
      <c r="CC31" s="162">
        <f>J31</f>
        <v>0</v>
      </c>
      <c r="CD31" s="162" t="str">
        <f>I31</f>
        <v>x</v>
      </c>
      <c r="CE31" s="162" t="str">
        <f>H31</f>
        <v>x</v>
      </c>
      <c r="CF31" s="162">
        <f>G31</f>
        <v>0</v>
      </c>
      <c r="CG31" s="162" t="str">
        <f>F31</f>
        <v>o</v>
      </c>
      <c r="CH31" s="162" t="str">
        <f>E31</f>
        <v>x</v>
      </c>
      <c r="CL31" s="162">
        <f>COUNTIF($E31:$G31,"x")</f>
        <v>1</v>
      </c>
      <c r="CM31" s="162">
        <f>COUNTIF($H31:$J31,"x")</f>
        <v>2</v>
      </c>
      <c r="CN31" s="162">
        <f>COUNTIF($K31:$M31,"x")</f>
        <v>0</v>
      </c>
      <c r="CO31" s="162">
        <f>COUNTIF($N31:$P31,"x")</f>
        <v>0</v>
      </c>
      <c r="CP31" s="162">
        <f>COUNTIF($Q31:$S31,"x")</f>
        <v>0</v>
      </c>
      <c r="CQ31" s="162">
        <f>COUNTIF($T31:$V31,"x")</f>
        <v>0</v>
      </c>
      <c r="CR31" s="162">
        <f>COUNTIF($W31:$Y31,"x")</f>
        <v>0</v>
      </c>
      <c r="CS31" s="162">
        <f>COUNTIF($Z31:$AB31,"x")</f>
        <v>0</v>
      </c>
      <c r="CT31" s="162">
        <f>COUNTIF($AC31:$AE31,"x")</f>
        <v>0</v>
      </c>
      <c r="CU31" s="162">
        <f>COUNTIF($AF31:$AH31,"x")</f>
        <v>0</v>
      </c>
      <c r="CV31" s="162">
        <f>COUNTIF($AI31:$AK31,"x")</f>
        <v>0</v>
      </c>
      <c r="CW31" s="162">
        <f>COUNTIF($AL31:$AN31,"x")</f>
        <v>0</v>
      </c>
      <c r="CY31" s="162">
        <f>IF(ISBLANK(B31),1,0)</f>
        <v>0</v>
      </c>
      <c r="CZ31" s="162">
        <f>IF(OR(CY31=1,AND(CL31=CL$24,OR(CM$23&lt;&gt;0,CL$23=1))),1,0)</f>
        <v>0</v>
      </c>
      <c r="DA31" s="162">
        <f>IF(OR(CZ31=1,AND(CM31=CM$24,OR(CN$23&lt;&gt;0,CM$23=1))),1,0)</f>
        <v>1</v>
      </c>
      <c r="DB31" s="162">
        <f>IF(OR(DA31=1,AND(CN31=CN$24,OR(CO$23&lt;&gt;0,CN$23=1))),1,0)</f>
        <v>1</v>
      </c>
      <c r="DC31" s="162">
        <f>IF(OR(DB31=1,AND(CO31=CO$24,OR(CP$23&lt;&gt;0,CO$23=1))),1,0)</f>
        <v>1</v>
      </c>
      <c r="DD31" s="162">
        <f>IF(OR(DC31=1,AND(CP31=CP$24,OR(CQ$23&lt;&gt;0,CP$23=1))),1,0)</f>
        <v>1</v>
      </c>
      <c r="DE31" s="162">
        <f>IF(OR(DD31=1,AND(CQ31=CQ$24,OR(CR$23&lt;&gt;0,CQ$23=1))),1,0)</f>
        <v>1</v>
      </c>
      <c r="DF31" s="162">
        <f>IF(OR(DE31=1,AND(CR31=CR$24,OR(CS$23&lt;&gt;0,CR$23=1))),1,0)</f>
        <v>1</v>
      </c>
      <c r="DG31" s="162">
        <f>IF(OR(DF31=1,AND(CS31=CS$24,OR(CT$23&lt;&gt;0,CS$23=1))),1,0)</f>
        <v>1</v>
      </c>
      <c r="DH31" s="162">
        <f>IF(OR(DG31=1,AND(CT31=CT$24,OR(CU$23&lt;&gt;0,CT$23=1))),1,0)</f>
        <v>1</v>
      </c>
      <c r="DI31" s="162">
        <f>IF(OR(DH31=1,AND(CU31=CU$24,OR(CV$23&lt;&gt;0,CU$23=1))),1,0)</f>
        <v>1</v>
      </c>
      <c r="DJ31" s="162">
        <f>IF(OR(DI31=1,AND(CV31=CV$24,OR(CW$23&lt;&gt;0,CV$23=1))),1,0)</f>
        <v>1</v>
      </c>
      <c r="DK31" s="162">
        <f>IF(OR(DJ31=1,AND(CW31=CW$24,OR(CX$23&lt;&gt;0,CW$23=1))),1,0)</f>
        <v>1</v>
      </c>
    </row>
    <row r="32" spans="1:115" x14ac:dyDescent="0.2">
      <c r="A32" s="309">
        <v>11511303588</v>
      </c>
      <c r="B32" s="310" t="s">
        <v>80</v>
      </c>
      <c r="C32" s="310" t="s">
        <v>24</v>
      </c>
      <c r="D32" s="200"/>
      <c r="E32" s="311" t="s">
        <v>102</v>
      </c>
      <c r="F32" s="312" t="s">
        <v>102</v>
      </c>
      <c r="G32" s="313"/>
      <c r="H32" s="312"/>
      <c r="I32" s="312"/>
      <c r="J32" s="313"/>
      <c r="K32" s="312"/>
      <c r="L32" s="312"/>
      <c r="M32" s="313"/>
      <c r="N32" s="312"/>
      <c r="O32" s="312"/>
      <c r="P32" s="313"/>
      <c r="Q32" s="312"/>
      <c r="R32" s="312"/>
      <c r="S32" s="313"/>
      <c r="T32" s="312"/>
      <c r="U32" s="312"/>
      <c r="V32" s="313"/>
      <c r="W32" s="312"/>
      <c r="X32" s="312"/>
      <c r="Y32" s="313"/>
      <c r="Z32" s="312"/>
      <c r="AA32" s="312"/>
      <c r="AB32" s="313"/>
      <c r="AC32" s="312"/>
      <c r="AD32" s="312"/>
      <c r="AE32" s="313"/>
      <c r="AF32" s="312"/>
      <c r="AG32" s="312"/>
      <c r="AH32" s="313"/>
      <c r="AI32" s="312"/>
      <c r="AJ32" s="312"/>
      <c r="AK32" s="313"/>
      <c r="AL32" s="312"/>
      <c r="AM32" s="312"/>
      <c r="AN32" s="313"/>
      <c r="AO32" s="200"/>
      <c r="AP32" s="200"/>
      <c r="AQ32" s="321">
        <f>IF(ISNA(HLOOKUP("o",$AY32:$CH$58,59-ROW(),0)),0,HLOOKUP("o",$AY32:$CH$58,59-ROW(),0))</f>
        <v>0</v>
      </c>
      <c r="AR32" s="321">
        <f>COUNTIF($AY32:$CH32,"x")</f>
        <v>2</v>
      </c>
      <c r="AS32" s="315">
        <f>RANK(AX32,$AX$25:$AX$56,0)</f>
        <v>8</v>
      </c>
      <c r="AT32" s="316" t="str">
        <f>IF(ISBLANK($B32),"",$B32)</f>
        <v>Черланов Артём</v>
      </c>
      <c r="AW32" s="317">
        <f>HLOOKUP($AQ32,$CK$22:$CW$56,ROW()-21)</f>
        <v>0</v>
      </c>
      <c r="AX32" s="316">
        <f>AQ32-AR32*0.001-AW32*0.03-ISBLANK(A32)</f>
        <v>-2E-3</v>
      </c>
      <c r="AY32" s="162">
        <f>AN32</f>
        <v>0</v>
      </c>
      <c r="AZ32" s="162">
        <f>AM32</f>
        <v>0</v>
      </c>
      <c r="BA32" s="162">
        <f>AL32</f>
        <v>0</v>
      </c>
      <c r="BB32" s="162">
        <f>AK32</f>
        <v>0</v>
      </c>
      <c r="BC32" s="162">
        <f>AJ32</f>
        <v>0</v>
      </c>
      <c r="BD32" s="162">
        <f>AI32</f>
        <v>0</v>
      </c>
      <c r="BE32" s="162">
        <f>AH32</f>
        <v>0</v>
      </c>
      <c r="BF32" s="162">
        <f>AG32</f>
        <v>0</v>
      </c>
      <c r="BG32" s="162">
        <f>AF32</f>
        <v>0</v>
      </c>
      <c r="BH32" s="162">
        <f>AE32</f>
        <v>0</v>
      </c>
      <c r="BI32" s="162">
        <f>AD32</f>
        <v>0</v>
      </c>
      <c r="BJ32" s="162">
        <f>AC32</f>
        <v>0</v>
      </c>
      <c r="BK32" s="162">
        <f>AB32</f>
        <v>0</v>
      </c>
      <c r="BL32" s="162">
        <f>AA32</f>
        <v>0</v>
      </c>
      <c r="BM32" s="162">
        <f>Z32</f>
        <v>0</v>
      </c>
      <c r="BN32" s="162">
        <f>Y32</f>
        <v>0</v>
      </c>
      <c r="BO32" s="162">
        <f>X32</f>
        <v>0</v>
      </c>
      <c r="BP32" s="162">
        <f>W32</f>
        <v>0</v>
      </c>
      <c r="BQ32" s="162">
        <f>V32</f>
        <v>0</v>
      </c>
      <c r="BR32" s="162">
        <f>U32</f>
        <v>0</v>
      </c>
      <c r="BS32" s="162">
        <f>T32</f>
        <v>0</v>
      </c>
      <c r="BT32" s="162">
        <f>S32</f>
        <v>0</v>
      </c>
      <c r="BU32" s="162">
        <f>R32</f>
        <v>0</v>
      </c>
      <c r="BV32" s="162">
        <f>Q32</f>
        <v>0</v>
      </c>
      <c r="BW32" s="162">
        <f>P32</f>
        <v>0</v>
      </c>
      <c r="BX32" s="162">
        <f>O32</f>
        <v>0</v>
      </c>
      <c r="BY32" s="162">
        <f>N32</f>
        <v>0</v>
      </c>
      <c r="BZ32" s="162">
        <f>M32</f>
        <v>0</v>
      </c>
      <c r="CA32" s="162">
        <f>L32</f>
        <v>0</v>
      </c>
      <c r="CB32" s="162">
        <f>K32</f>
        <v>0</v>
      </c>
      <c r="CC32" s="162">
        <f>J32</f>
        <v>0</v>
      </c>
      <c r="CD32" s="162">
        <f>I32</f>
        <v>0</v>
      </c>
      <c r="CE32" s="162">
        <f>H32</f>
        <v>0</v>
      </c>
      <c r="CF32" s="162">
        <f>G32</f>
        <v>0</v>
      </c>
      <c r="CG32" s="162" t="str">
        <f>F32</f>
        <v>x</v>
      </c>
      <c r="CH32" s="162" t="str">
        <f>E32</f>
        <v>x</v>
      </c>
      <c r="CL32" s="162">
        <f>COUNTIF($E32:$G32,"x")</f>
        <v>2</v>
      </c>
      <c r="CM32" s="162">
        <f>COUNTIF($H32:$J32,"x")</f>
        <v>0</v>
      </c>
      <c r="CN32" s="162">
        <f>COUNTIF($K32:$M32,"x")</f>
        <v>0</v>
      </c>
      <c r="CO32" s="162">
        <f>COUNTIF($N32:$P32,"x")</f>
        <v>0</v>
      </c>
      <c r="CP32" s="162">
        <f>COUNTIF($Q32:$S32,"x")</f>
        <v>0</v>
      </c>
      <c r="CQ32" s="162">
        <f>COUNTIF($T32:$V32,"x")</f>
        <v>0</v>
      </c>
      <c r="CR32" s="162">
        <f>COUNTIF($W32:$Y32,"x")</f>
        <v>0</v>
      </c>
      <c r="CS32" s="162">
        <f>COUNTIF($Z32:$AB32,"x")</f>
        <v>0</v>
      </c>
      <c r="CT32" s="162">
        <f>COUNTIF($AC32:$AE32,"x")</f>
        <v>0</v>
      </c>
      <c r="CU32" s="162">
        <f>COUNTIF($AF32:$AH32,"x")</f>
        <v>0</v>
      </c>
      <c r="CV32" s="162">
        <f>COUNTIF($AI32:$AK32,"x")</f>
        <v>0</v>
      </c>
      <c r="CW32" s="162">
        <f>COUNTIF($AL32:$AN32,"x")</f>
        <v>0</v>
      </c>
      <c r="CY32" s="162">
        <f>IF(ISBLANK(B32),1,0)</f>
        <v>0</v>
      </c>
      <c r="CZ32" s="162">
        <f>IF(OR(CY32=1,AND(CL32=CL$24,OR(CM$23&lt;&gt;0,CL$23=1))),1,0)</f>
        <v>1</v>
      </c>
      <c r="DA32" s="162">
        <f>IF(OR(CZ32=1,AND(CM32=CM$24,OR(CN$23&lt;&gt;0,CM$23=1))),1,0)</f>
        <v>1</v>
      </c>
      <c r="DB32" s="162">
        <f>IF(OR(DA32=1,AND(CN32=CN$24,OR(CO$23&lt;&gt;0,CN$23=1))),1,0)</f>
        <v>1</v>
      </c>
      <c r="DC32" s="162">
        <f>IF(OR(DB32=1,AND(CO32=CO$24,OR(CP$23&lt;&gt;0,CO$23=1))),1,0)</f>
        <v>1</v>
      </c>
      <c r="DD32" s="162">
        <f>IF(OR(DC32=1,AND(CP32=CP$24,OR(CQ$23&lt;&gt;0,CP$23=1))),1,0)</f>
        <v>1</v>
      </c>
      <c r="DE32" s="162">
        <f>IF(OR(DD32=1,AND(CQ32=CQ$24,OR(CR$23&lt;&gt;0,CQ$23=1))),1,0)</f>
        <v>1</v>
      </c>
      <c r="DF32" s="162">
        <f>IF(OR(DE32=1,AND(CR32=CR$24,OR(CS$23&lt;&gt;0,CR$23=1))),1,0)</f>
        <v>1</v>
      </c>
      <c r="DG32" s="162">
        <f>IF(OR(DF32=1,AND(CS32=CS$24,OR(CT$23&lt;&gt;0,CS$23=1))),1,0)</f>
        <v>1</v>
      </c>
      <c r="DH32" s="162">
        <f>IF(OR(DG32=1,AND(CT32=CT$24,OR(CU$23&lt;&gt;0,CT$23=1))),1,0)</f>
        <v>1</v>
      </c>
      <c r="DI32" s="162">
        <f>IF(OR(DH32=1,AND(CU32=CU$24,OR(CV$23&lt;&gt;0,CU$23=1))),1,0)</f>
        <v>1</v>
      </c>
      <c r="DJ32" s="162">
        <f>IF(OR(DI32=1,AND(CV32=CV$24,OR(CW$23&lt;&gt;0,CV$23=1))),1,0)</f>
        <v>1</v>
      </c>
      <c r="DK32" s="162">
        <f>IF(OR(DJ32=1,AND(CW32=CW$24,OR(CX$23&lt;&gt;0,CW$23=1))),1,0)</f>
        <v>1</v>
      </c>
    </row>
    <row r="33" spans="1:115" hidden="1" x14ac:dyDescent="0.2">
      <c r="A33" s="309"/>
      <c r="B33" s="310"/>
      <c r="C33" s="310"/>
      <c r="D33" s="200"/>
      <c r="E33" s="311"/>
      <c r="F33" s="312"/>
      <c r="G33" s="313"/>
      <c r="H33" s="312"/>
      <c r="I33" s="312"/>
      <c r="J33" s="313"/>
      <c r="K33" s="312"/>
      <c r="L33" s="312"/>
      <c r="M33" s="313"/>
      <c r="N33" s="312"/>
      <c r="O33" s="312"/>
      <c r="P33" s="313"/>
      <c r="Q33" s="312"/>
      <c r="R33" s="312"/>
      <c r="S33" s="313"/>
      <c r="T33" s="312"/>
      <c r="U33" s="312"/>
      <c r="V33" s="313"/>
      <c r="W33" s="312"/>
      <c r="X33" s="312"/>
      <c r="Y33" s="313"/>
      <c r="Z33" s="312"/>
      <c r="AA33" s="312"/>
      <c r="AB33" s="313"/>
      <c r="AC33" s="312"/>
      <c r="AD33" s="312"/>
      <c r="AE33" s="313"/>
      <c r="AF33" s="312"/>
      <c r="AG33" s="312"/>
      <c r="AH33" s="313"/>
      <c r="AI33" s="312"/>
      <c r="AJ33" s="312"/>
      <c r="AK33" s="313"/>
      <c r="AL33" s="312"/>
      <c r="AM33" s="312"/>
      <c r="AN33" s="313"/>
      <c r="AO33" s="200"/>
      <c r="AP33" s="200"/>
      <c r="AQ33" s="321">
        <f>IF(ISNA(HLOOKUP("o",$AY33:$CH$58,59-ROW(),0)),0,HLOOKUP("o",$AY33:$CH$58,59-ROW(),0))</f>
        <v>0</v>
      </c>
      <c r="AR33" s="321">
        <f t="shared" ref="AR25:AR56" si="55">COUNTIF($AY33:$CH33,"x")</f>
        <v>0</v>
      </c>
      <c r="AS33" s="315">
        <f t="shared" ref="AS25:AS56" si="56">RANK(AX33,$AX$25:$AX$56,0)</f>
        <v>9</v>
      </c>
      <c r="AT33" s="316" t="str">
        <f t="shared" ref="AT25:AT56" si="57">IF(ISBLANK($B33),"",$B33)</f>
        <v/>
      </c>
      <c r="AW33" s="317">
        <f t="shared" ref="AW26:AW56" si="58">HLOOKUP($AQ33,$CK$22:$CW$56,ROW()-21)</f>
        <v>0</v>
      </c>
      <c r="AX33" s="316">
        <f t="shared" ref="AX25:AX56" si="59">AQ33-AR33*0.001-AW33*0.03-ISBLANK(A33)</f>
        <v>-1</v>
      </c>
      <c r="AY33" s="162">
        <f t="shared" ref="AY25:AY56" si="60">AN33</f>
        <v>0</v>
      </c>
      <c r="AZ33" s="162">
        <f t="shared" ref="AZ25:AZ56" si="61">AM33</f>
        <v>0</v>
      </c>
      <c r="BA33" s="162">
        <f t="shared" ref="BA25:BA56" si="62">AL33</f>
        <v>0</v>
      </c>
      <c r="BB33" s="162">
        <f t="shared" ref="BB25:BB56" si="63">AK33</f>
        <v>0</v>
      </c>
      <c r="BC33" s="162">
        <f t="shared" ref="BC25:BC56" si="64">AJ33</f>
        <v>0</v>
      </c>
      <c r="BD33" s="162">
        <f t="shared" ref="BD25:BD56" si="65">AI33</f>
        <v>0</v>
      </c>
      <c r="BE33" s="162">
        <f t="shared" ref="BE25:BE56" si="66">AH33</f>
        <v>0</v>
      </c>
      <c r="BF33" s="162">
        <f t="shared" ref="BF25:BF56" si="67">AG33</f>
        <v>0</v>
      </c>
      <c r="BG33" s="162">
        <f t="shared" ref="BG25:BG56" si="68">AF33</f>
        <v>0</v>
      </c>
      <c r="BH33" s="162">
        <f t="shared" ref="BH25:BH56" si="69">AE33</f>
        <v>0</v>
      </c>
      <c r="BI33" s="162">
        <f t="shared" ref="BI25:BI56" si="70">AD33</f>
        <v>0</v>
      </c>
      <c r="BJ33" s="162">
        <f t="shared" ref="BJ25:BJ56" si="71">AC33</f>
        <v>0</v>
      </c>
      <c r="BK33" s="162">
        <f t="shared" ref="BK25:BK56" si="72">AB33</f>
        <v>0</v>
      </c>
      <c r="BL33" s="162">
        <f t="shared" ref="BL25:BL56" si="73">AA33</f>
        <v>0</v>
      </c>
      <c r="BM33" s="162">
        <f t="shared" ref="BM25:BM56" si="74">Z33</f>
        <v>0</v>
      </c>
      <c r="BN33" s="162">
        <f t="shared" ref="BN25:BN56" si="75">Y33</f>
        <v>0</v>
      </c>
      <c r="BO33" s="162">
        <f t="shared" ref="BO25:BO56" si="76">X33</f>
        <v>0</v>
      </c>
      <c r="BP33" s="162">
        <f t="shared" ref="BP25:BP56" si="77">W33</f>
        <v>0</v>
      </c>
      <c r="BQ33" s="162">
        <f t="shared" ref="BQ25:BQ56" si="78">V33</f>
        <v>0</v>
      </c>
      <c r="BR33" s="162">
        <f t="shared" ref="BR25:BR56" si="79">U33</f>
        <v>0</v>
      </c>
      <c r="BS33" s="162">
        <f t="shared" ref="BS25:BS56" si="80">T33</f>
        <v>0</v>
      </c>
      <c r="BT33" s="162">
        <f t="shared" ref="BT25:BT56" si="81">S33</f>
        <v>0</v>
      </c>
      <c r="BU33" s="162">
        <f t="shared" ref="BU25:BU56" si="82">R33</f>
        <v>0</v>
      </c>
      <c r="BV33" s="162">
        <f t="shared" ref="BV25:BV56" si="83">Q33</f>
        <v>0</v>
      </c>
      <c r="BW33" s="162">
        <f t="shared" ref="BW25:BW56" si="84">P33</f>
        <v>0</v>
      </c>
      <c r="BX33" s="162">
        <f t="shared" ref="BX25:BX56" si="85">O33</f>
        <v>0</v>
      </c>
      <c r="BY33" s="162">
        <f t="shared" ref="BY25:BY56" si="86">N33</f>
        <v>0</v>
      </c>
      <c r="BZ33" s="162">
        <f t="shared" ref="BZ25:BZ56" si="87">M33</f>
        <v>0</v>
      </c>
      <c r="CA33" s="162">
        <f t="shared" ref="CA25:CA56" si="88">L33</f>
        <v>0</v>
      </c>
      <c r="CB33" s="162">
        <f t="shared" ref="CB25:CB56" si="89">K33</f>
        <v>0</v>
      </c>
      <c r="CC33" s="162">
        <f t="shared" ref="CC25:CC56" si="90">J33</f>
        <v>0</v>
      </c>
      <c r="CD33" s="162">
        <f t="shared" ref="CD25:CD56" si="91">I33</f>
        <v>0</v>
      </c>
      <c r="CE33" s="162">
        <f t="shared" ref="CE25:CE56" si="92">H33</f>
        <v>0</v>
      </c>
      <c r="CF33" s="162">
        <f t="shared" ref="CF25:CF56" si="93">G33</f>
        <v>0</v>
      </c>
      <c r="CG33" s="162">
        <f t="shared" ref="CG25:CG56" si="94">F33</f>
        <v>0</v>
      </c>
      <c r="CH33" s="162">
        <f t="shared" ref="CH25:CH56" si="95">E33</f>
        <v>0</v>
      </c>
      <c r="CL33" s="162">
        <f t="shared" ref="CL25:CL56" si="96">COUNTIF($E33:$G33,"x")</f>
        <v>0</v>
      </c>
      <c r="CM33" s="162">
        <f t="shared" ref="CM25:CM56" si="97">COUNTIF($H33:$J33,"x")</f>
        <v>0</v>
      </c>
      <c r="CN33" s="162">
        <f t="shared" ref="CN25:CN56" si="98">COUNTIF($K33:$M33,"x")</f>
        <v>0</v>
      </c>
      <c r="CO33" s="162">
        <f t="shared" ref="CO25:CO56" si="99">COUNTIF($N33:$P33,"x")</f>
        <v>0</v>
      </c>
      <c r="CP33" s="162">
        <f t="shared" ref="CP25:CP56" si="100">COUNTIF($Q33:$S33,"x")</f>
        <v>0</v>
      </c>
      <c r="CQ33" s="162">
        <f t="shared" ref="CQ25:CQ56" si="101">COUNTIF($T33:$V33,"x")</f>
        <v>0</v>
      </c>
      <c r="CR33" s="162">
        <f t="shared" ref="CR25:CR56" si="102">COUNTIF($W33:$Y33,"x")</f>
        <v>0</v>
      </c>
      <c r="CS33" s="162">
        <f t="shared" ref="CS25:CS56" si="103">COUNTIF($Z33:$AB33,"x")</f>
        <v>0</v>
      </c>
      <c r="CT33" s="162">
        <f t="shared" ref="CT25:CT56" si="104">COUNTIF($AC33:$AE33,"x")</f>
        <v>0</v>
      </c>
      <c r="CU33" s="162">
        <f t="shared" ref="CU25:CU56" si="105">COUNTIF($AF33:$AH33,"x")</f>
        <v>0</v>
      </c>
      <c r="CV33" s="162">
        <f t="shared" ref="CV25:CV56" si="106">COUNTIF($AI33:$AK33,"x")</f>
        <v>0</v>
      </c>
      <c r="CW33" s="162">
        <f t="shared" ref="CW25:CW56" si="107">COUNTIF($AL33:$AN33,"x")</f>
        <v>0</v>
      </c>
      <c r="CY33" s="162">
        <f t="shared" ref="CY26:CY56" si="108">IF(ISBLANK(B33),1,0)</f>
        <v>1</v>
      </c>
      <c r="CZ33" s="162">
        <f t="shared" ref="CZ25:DK56" si="109">IF(OR(CY33=1,AND(CL33=CL$24,OR(CM$23&lt;&gt;0,CL$23=1))),1,0)</f>
        <v>1</v>
      </c>
      <c r="DA33" s="162">
        <f t="shared" si="109"/>
        <v>1</v>
      </c>
      <c r="DB33" s="162">
        <f t="shared" si="109"/>
        <v>1</v>
      </c>
      <c r="DC33" s="162">
        <f t="shared" si="109"/>
        <v>1</v>
      </c>
      <c r="DD33" s="162">
        <f t="shared" si="109"/>
        <v>1</v>
      </c>
      <c r="DE33" s="162">
        <f t="shared" si="109"/>
        <v>1</v>
      </c>
      <c r="DF33" s="162">
        <f t="shared" si="109"/>
        <v>1</v>
      </c>
      <c r="DG33" s="162">
        <f t="shared" si="109"/>
        <v>1</v>
      </c>
      <c r="DH33" s="162">
        <f t="shared" si="109"/>
        <v>1</v>
      </c>
      <c r="DI33" s="162">
        <f t="shared" si="109"/>
        <v>1</v>
      </c>
      <c r="DJ33" s="162">
        <f t="shared" si="109"/>
        <v>1</v>
      </c>
      <c r="DK33" s="162">
        <f t="shared" si="109"/>
        <v>1</v>
      </c>
    </row>
    <row r="34" spans="1:115" hidden="1" x14ac:dyDescent="0.2">
      <c r="A34" s="309"/>
      <c r="B34" s="310"/>
      <c r="C34" s="310"/>
      <c r="D34" s="200"/>
      <c r="E34" s="311"/>
      <c r="F34" s="312"/>
      <c r="G34" s="313"/>
      <c r="H34" s="312"/>
      <c r="I34" s="312"/>
      <c r="J34" s="313"/>
      <c r="K34" s="312"/>
      <c r="L34" s="312"/>
      <c r="M34" s="313"/>
      <c r="N34" s="312"/>
      <c r="O34" s="312"/>
      <c r="P34" s="313"/>
      <c r="Q34" s="312"/>
      <c r="R34" s="312"/>
      <c r="S34" s="313"/>
      <c r="T34" s="312"/>
      <c r="U34" s="312"/>
      <c r="V34" s="313"/>
      <c r="W34" s="312"/>
      <c r="X34" s="312"/>
      <c r="Y34" s="313"/>
      <c r="Z34" s="312"/>
      <c r="AA34" s="312"/>
      <c r="AB34" s="313"/>
      <c r="AC34" s="312"/>
      <c r="AD34" s="312"/>
      <c r="AE34" s="313"/>
      <c r="AF34" s="312"/>
      <c r="AG34" s="312"/>
      <c r="AH34" s="313"/>
      <c r="AI34" s="312"/>
      <c r="AJ34" s="312"/>
      <c r="AK34" s="313"/>
      <c r="AL34" s="312"/>
      <c r="AM34" s="312"/>
      <c r="AN34" s="313"/>
      <c r="AO34" s="200"/>
      <c r="AP34" s="200"/>
      <c r="AQ34" s="321">
        <f>IF(ISNA(HLOOKUP("o",$AY34:$CH$58,59-ROW(),0)),0,HLOOKUP("o",$AY34:$CH$58,59-ROW(),0))</f>
        <v>0</v>
      </c>
      <c r="AR34" s="321">
        <f t="shared" si="55"/>
        <v>0</v>
      </c>
      <c r="AS34" s="315">
        <f t="shared" si="56"/>
        <v>9</v>
      </c>
      <c r="AT34" s="316" t="str">
        <f t="shared" si="57"/>
        <v/>
      </c>
      <c r="AW34" s="317">
        <f t="shared" si="58"/>
        <v>0</v>
      </c>
      <c r="AX34" s="316">
        <f t="shared" si="59"/>
        <v>-1</v>
      </c>
      <c r="AY34" s="162">
        <f t="shared" si="60"/>
        <v>0</v>
      </c>
      <c r="AZ34" s="162">
        <f t="shared" si="61"/>
        <v>0</v>
      </c>
      <c r="BA34" s="162">
        <f t="shared" si="62"/>
        <v>0</v>
      </c>
      <c r="BB34" s="162">
        <f t="shared" si="63"/>
        <v>0</v>
      </c>
      <c r="BC34" s="162">
        <f t="shared" si="64"/>
        <v>0</v>
      </c>
      <c r="BD34" s="162">
        <f t="shared" si="65"/>
        <v>0</v>
      </c>
      <c r="BE34" s="162">
        <f t="shared" si="66"/>
        <v>0</v>
      </c>
      <c r="BF34" s="162">
        <f t="shared" si="67"/>
        <v>0</v>
      </c>
      <c r="BG34" s="162">
        <f t="shared" si="68"/>
        <v>0</v>
      </c>
      <c r="BH34" s="162">
        <f t="shared" si="69"/>
        <v>0</v>
      </c>
      <c r="BI34" s="162">
        <f t="shared" si="70"/>
        <v>0</v>
      </c>
      <c r="BJ34" s="162">
        <f t="shared" si="71"/>
        <v>0</v>
      </c>
      <c r="BK34" s="162">
        <f t="shared" si="72"/>
        <v>0</v>
      </c>
      <c r="BL34" s="162">
        <f t="shared" si="73"/>
        <v>0</v>
      </c>
      <c r="BM34" s="162">
        <f t="shared" si="74"/>
        <v>0</v>
      </c>
      <c r="BN34" s="162">
        <f t="shared" si="75"/>
        <v>0</v>
      </c>
      <c r="BO34" s="162">
        <f t="shared" si="76"/>
        <v>0</v>
      </c>
      <c r="BP34" s="162">
        <f t="shared" si="77"/>
        <v>0</v>
      </c>
      <c r="BQ34" s="162">
        <f t="shared" si="78"/>
        <v>0</v>
      </c>
      <c r="BR34" s="162">
        <f t="shared" si="79"/>
        <v>0</v>
      </c>
      <c r="BS34" s="162">
        <f t="shared" si="80"/>
        <v>0</v>
      </c>
      <c r="BT34" s="162">
        <f t="shared" si="81"/>
        <v>0</v>
      </c>
      <c r="BU34" s="162">
        <f t="shared" si="82"/>
        <v>0</v>
      </c>
      <c r="BV34" s="162">
        <f t="shared" si="83"/>
        <v>0</v>
      </c>
      <c r="BW34" s="162">
        <f t="shared" si="84"/>
        <v>0</v>
      </c>
      <c r="BX34" s="162">
        <f t="shared" si="85"/>
        <v>0</v>
      </c>
      <c r="BY34" s="162">
        <f t="shared" si="86"/>
        <v>0</v>
      </c>
      <c r="BZ34" s="162">
        <f t="shared" si="87"/>
        <v>0</v>
      </c>
      <c r="CA34" s="162">
        <f t="shared" si="88"/>
        <v>0</v>
      </c>
      <c r="CB34" s="162">
        <f t="shared" si="89"/>
        <v>0</v>
      </c>
      <c r="CC34" s="162">
        <f t="shared" si="90"/>
        <v>0</v>
      </c>
      <c r="CD34" s="162">
        <f t="shared" si="91"/>
        <v>0</v>
      </c>
      <c r="CE34" s="162">
        <f t="shared" si="92"/>
        <v>0</v>
      </c>
      <c r="CF34" s="162">
        <f t="shared" si="93"/>
        <v>0</v>
      </c>
      <c r="CG34" s="162">
        <f t="shared" si="94"/>
        <v>0</v>
      </c>
      <c r="CH34" s="162">
        <f t="shared" si="95"/>
        <v>0</v>
      </c>
      <c r="CL34" s="162">
        <f t="shared" si="96"/>
        <v>0</v>
      </c>
      <c r="CM34" s="162">
        <f t="shared" si="97"/>
        <v>0</v>
      </c>
      <c r="CN34" s="162">
        <f t="shared" si="98"/>
        <v>0</v>
      </c>
      <c r="CO34" s="162">
        <f t="shared" si="99"/>
        <v>0</v>
      </c>
      <c r="CP34" s="162">
        <f t="shared" si="100"/>
        <v>0</v>
      </c>
      <c r="CQ34" s="162">
        <f t="shared" si="101"/>
        <v>0</v>
      </c>
      <c r="CR34" s="162">
        <f t="shared" si="102"/>
        <v>0</v>
      </c>
      <c r="CS34" s="162">
        <f t="shared" si="103"/>
        <v>0</v>
      </c>
      <c r="CT34" s="162">
        <f t="shared" si="104"/>
        <v>0</v>
      </c>
      <c r="CU34" s="162">
        <f t="shared" si="105"/>
        <v>0</v>
      </c>
      <c r="CV34" s="162">
        <f t="shared" si="106"/>
        <v>0</v>
      </c>
      <c r="CW34" s="162">
        <f t="shared" si="107"/>
        <v>0</v>
      </c>
      <c r="CY34" s="162">
        <f t="shared" si="108"/>
        <v>1</v>
      </c>
      <c r="CZ34" s="162">
        <f t="shared" si="109"/>
        <v>1</v>
      </c>
      <c r="DA34" s="162">
        <f t="shared" si="109"/>
        <v>1</v>
      </c>
      <c r="DB34" s="162">
        <f t="shared" si="109"/>
        <v>1</v>
      </c>
      <c r="DC34" s="162">
        <f t="shared" si="109"/>
        <v>1</v>
      </c>
      <c r="DD34" s="162">
        <f t="shared" si="109"/>
        <v>1</v>
      </c>
      <c r="DE34" s="162">
        <f t="shared" si="109"/>
        <v>1</v>
      </c>
      <c r="DF34" s="162">
        <f t="shared" si="109"/>
        <v>1</v>
      </c>
      <c r="DG34" s="162">
        <f t="shared" si="109"/>
        <v>1</v>
      </c>
      <c r="DH34" s="162">
        <f t="shared" si="109"/>
        <v>1</v>
      </c>
      <c r="DI34" s="162">
        <f t="shared" si="109"/>
        <v>1</v>
      </c>
      <c r="DJ34" s="162">
        <f t="shared" si="109"/>
        <v>1</v>
      </c>
      <c r="DK34" s="162">
        <f t="shared" si="109"/>
        <v>1</v>
      </c>
    </row>
    <row r="35" spans="1:115" hidden="1" x14ac:dyDescent="0.2">
      <c r="A35" s="309"/>
      <c r="B35" s="310"/>
      <c r="C35" s="310"/>
      <c r="D35" s="200"/>
      <c r="E35" s="311"/>
      <c r="F35" s="312"/>
      <c r="G35" s="313"/>
      <c r="H35" s="312"/>
      <c r="I35" s="312"/>
      <c r="J35" s="313"/>
      <c r="K35" s="312"/>
      <c r="L35" s="312"/>
      <c r="M35" s="313"/>
      <c r="N35" s="312"/>
      <c r="O35" s="312"/>
      <c r="P35" s="313"/>
      <c r="Q35" s="312"/>
      <c r="R35" s="312"/>
      <c r="S35" s="313"/>
      <c r="T35" s="312"/>
      <c r="U35" s="312"/>
      <c r="V35" s="313"/>
      <c r="W35" s="312"/>
      <c r="X35" s="312"/>
      <c r="Y35" s="313"/>
      <c r="Z35" s="312"/>
      <c r="AA35" s="312"/>
      <c r="AB35" s="313"/>
      <c r="AC35" s="312"/>
      <c r="AD35" s="312"/>
      <c r="AE35" s="313"/>
      <c r="AF35" s="312"/>
      <c r="AG35" s="312"/>
      <c r="AH35" s="313"/>
      <c r="AI35" s="312"/>
      <c r="AJ35" s="312"/>
      <c r="AK35" s="313"/>
      <c r="AL35" s="312"/>
      <c r="AM35" s="312"/>
      <c r="AN35" s="313"/>
      <c r="AO35" s="200"/>
      <c r="AP35" s="200"/>
      <c r="AQ35" s="321">
        <f>IF(ISNA(HLOOKUP("o",$AY35:$CH$58,59-ROW(),0)),0,HLOOKUP("o",$AY35:$CH$58,59-ROW(),0))</f>
        <v>0</v>
      </c>
      <c r="AR35" s="321">
        <f t="shared" si="55"/>
        <v>0</v>
      </c>
      <c r="AS35" s="315">
        <f t="shared" si="56"/>
        <v>9</v>
      </c>
      <c r="AT35" s="316" t="str">
        <f t="shared" si="57"/>
        <v/>
      </c>
      <c r="AW35" s="317">
        <f t="shared" si="58"/>
        <v>0</v>
      </c>
      <c r="AX35" s="316">
        <f t="shared" si="59"/>
        <v>-1</v>
      </c>
      <c r="AY35" s="162">
        <f t="shared" si="60"/>
        <v>0</v>
      </c>
      <c r="AZ35" s="162">
        <f t="shared" si="61"/>
        <v>0</v>
      </c>
      <c r="BA35" s="162">
        <f t="shared" si="62"/>
        <v>0</v>
      </c>
      <c r="BB35" s="162">
        <f t="shared" si="63"/>
        <v>0</v>
      </c>
      <c r="BC35" s="162">
        <f t="shared" si="64"/>
        <v>0</v>
      </c>
      <c r="BD35" s="162">
        <f t="shared" si="65"/>
        <v>0</v>
      </c>
      <c r="BE35" s="162">
        <f t="shared" si="66"/>
        <v>0</v>
      </c>
      <c r="BF35" s="162">
        <f t="shared" si="67"/>
        <v>0</v>
      </c>
      <c r="BG35" s="162">
        <f t="shared" si="68"/>
        <v>0</v>
      </c>
      <c r="BH35" s="162">
        <f t="shared" si="69"/>
        <v>0</v>
      </c>
      <c r="BI35" s="162">
        <f t="shared" si="70"/>
        <v>0</v>
      </c>
      <c r="BJ35" s="162">
        <f t="shared" si="71"/>
        <v>0</v>
      </c>
      <c r="BK35" s="162">
        <f t="shared" si="72"/>
        <v>0</v>
      </c>
      <c r="BL35" s="162">
        <f t="shared" si="73"/>
        <v>0</v>
      </c>
      <c r="BM35" s="162">
        <f t="shared" si="74"/>
        <v>0</v>
      </c>
      <c r="BN35" s="162">
        <f t="shared" si="75"/>
        <v>0</v>
      </c>
      <c r="BO35" s="162">
        <f t="shared" si="76"/>
        <v>0</v>
      </c>
      <c r="BP35" s="162">
        <f t="shared" si="77"/>
        <v>0</v>
      </c>
      <c r="BQ35" s="162">
        <f t="shared" si="78"/>
        <v>0</v>
      </c>
      <c r="BR35" s="162">
        <f t="shared" si="79"/>
        <v>0</v>
      </c>
      <c r="BS35" s="162">
        <f t="shared" si="80"/>
        <v>0</v>
      </c>
      <c r="BT35" s="162">
        <f t="shared" si="81"/>
        <v>0</v>
      </c>
      <c r="BU35" s="162">
        <f t="shared" si="82"/>
        <v>0</v>
      </c>
      <c r="BV35" s="162">
        <f t="shared" si="83"/>
        <v>0</v>
      </c>
      <c r="BW35" s="162">
        <f t="shared" si="84"/>
        <v>0</v>
      </c>
      <c r="BX35" s="162">
        <f t="shared" si="85"/>
        <v>0</v>
      </c>
      <c r="BY35" s="162">
        <f t="shared" si="86"/>
        <v>0</v>
      </c>
      <c r="BZ35" s="162">
        <f t="shared" si="87"/>
        <v>0</v>
      </c>
      <c r="CA35" s="162">
        <f t="shared" si="88"/>
        <v>0</v>
      </c>
      <c r="CB35" s="162">
        <f t="shared" si="89"/>
        <v>0</v>
      </c>
      <c r="CC35" s="162">
        <f t="shared" si="90"/>
        <v>0</v>
      </c>
      <c r="CD35" s="162">
        <f t="shared" si="91"/>
        <v>0</v>
      </c>
      <c r="CE35" s="162">
        <f t="shared" si="92"/>
        <v>0</v>
      </c>
      <c r="CF35" s="162">
        <f t="shared" si="93"/>
        <v>0</v>
      </c>
      <c r="CG35" s="162">
        <f t="shared" si="94"/>
        <v>0</v>
      </c>
      <c r="CH35" s="162">
        <f t="shared" si="95"/>
        <v>0</v>
      </c>
      <c r="CL35" s="162">
        <f t="shared" si="96"/>
        <v>0</v>
      </c>
      <c r="CM35" s="162">
        <f t="shared" si="97"/>
        <v>0</v>
      </c>
      <c r="CN35" s="162">
        <f t="shared" si="98"/>
        <v>0</v>
      </c>
      <c r="CO35" s="162">
        <f t="shared" si="99"/>
        <v>0</v>
      </c>
      <c r="CP35" s="162">
        <f t="shared" si="100"/>
        <v>0</v>
      </c>
      <c r="CQ35" s="162">
        <f t="shared" si="101"/>
        <v>0</v>
      </c>
      <c r="CR35" s="162">
        <f t="shared" si="102"/>
        <v>0</v>
      </c>
      <c r="CS35" s="162">
        <f t="shared" si="103"/>
        <v>0</v>
      </c>
      <c r="CT35" s="162">
        <f t="shared" si="104"/>
        <v>0</v>
      </c>
      <c r="CU35" s="162">
        <f t="shared" si="105"/>
        <v>0</v>
      </c>
      <c r="CV35" s="162">
        <f t="shared" si="106"/>
        <v>0</v>
      </c>
      <c r="CW35" s="162">
        <f t="shared" si="107"/>
        <v>0</v>
      </c>
      <c r="CY35" s="162">
        <f t="shared" si="108"/>
        <v>1</v>
      </c>
      <c r="CZ35" s="162">
        <f t="shared" si="109"/>
        <v>1</v>
      </c>
      <c r="DA35" s="162">
        <f t="shared" si="109"/>
        <v>1</v>
      </c>
      <c r="DB35" s="162">
        <f t="shared" si="109"/>
        <v>1</v>
      </c>
      <c r="DC35" s="162">
        <f t="shared" si="109"/>
        <v>1</v>
      </c>
      <c r="DD35" s="162">
        <f t="shared" si="109"/>
        <v>1</v>
      </c>
      <c r="DE35" s="162">
        <f t="shared" si="109"/>
        <v>1</v>
      </c>
      <c r="DF35" s="162">
        <f t="shared" si="109"/>
        <v>1</v>
      </c>
      <c r="DG35" s="162">
        <f t="shared" si="109"/>
        <v>1</v>
      </c>
      <c r="DH35" s="162">
        <f t="shared" si="109"/>
        <v>1</v>
      </c>
      <c r="DI35" s="162">
        <f t="shared" si="109"/>
        <v>1</v>
      </c>
      <c r="DJ35" s="162">
        <f t="shared" si="109"/>
        <v>1</v>
      </c>
      <c r="DK35" s="162">
        <f t="shared" si="109"/>
        <v>1</v>
      </c>
    </row>
    <row r="36" spans="1:115" hidden="1" x14ac:dyDescent="0.2">
      <c r="A36" s="309"/>
      <c r="B36" s="310"/>
      <c r="C36" s="310"/>
      <c r="D36" s="200"/>
      <c r="E36" s="311"/>
      <c r="F36" s="312"/>
      <c r="G36" s="313"/>
      <c r="H36" s="312"/>
      <c r="I36" s="312"/>
      <c r="J36" s="313"/>
      <c r="K36" s="312"/>
      <c r="L36" s="312"/>
      <c r="M36" s="313"/>
      <c r="N36" s="312"/>
      <c r="O36" s="312"/>
      <c r="P36" s="313"/>
      <c r="Q36" s="312"/>
      <c r="R36" s="312"/>
      <c r="S36" s="313"/>
      <c r="T36" s="312"/>
      <c r="U36" s="312"/>
      <c r="V36" s="313"/>
      <c r="W36" s="312"/>
      <c r="X36" s="312"/>
      <c r="Y36" s="313"/>
      <c r="Z36" s="312"/>
      <c r="AA36" s="312"/>
      <c r="AB36" s="313"/>
      <c r="AC36" s="312"/>
      <c r="AD36" s="312"/>
      <c r="AE36" s="313"/>
      <c r="AF36" s="312"/>
      <c r="AG36" s="312"/>
      <c r="AH36" s="313"/>
      <c r="AI36" s="312"/>
      <c r="AJ36" s="312"/>
      <c r="AK36" s="313"/>
      <c r="AL36" s="312"/>
      <c r="AM36" s="312"/>
      <c r="AN36" s="313"/>
      <c r="AO36" s="200"/>
      <c r="AP36" s="200"/>
      <c r="AQ36" s="321">
        <f>IF(ISNA(HLOOKUP("o",$AY36:$CH$58,59-ROW(),0)),0,HLOOKUP("o",$AY36:$CH$58,59-ROW(),0))</f>
        <v>0</v>
      </c>
      <c r="AR36" s="321">
        <f t="shared" si="55"/>
        <v>0</v>
      </c>
      <c r="AS36" s="315">
        <f t="shared" si="56"/>
        <v>9</v>
      </c>
      <c r="AT36" s="316" t="str">
        <f t="shared" si="57"/>
        <v/>
      </c>
      <c r="AW36" s="317">
        <f t="shared" si="58"/>
        <v>0</v>
      </c>
      <c r="AX36" s="316">
        <f t="shared" si="59"/>
        <v>-1</v>
      </c>
      <c r="AY36" s="162">
        <f t="shared" si="60"/>
        <v>0</v>
      </c>
      <c r="AZ36" s="162">
        <f t="shared" si="61"/>
        <v>0</v>
      </c>
      <c r="BA36" s="162">
        <f t="shared" si="62"/>
        <v>0</v>
      </c>
      <c r="BB36" s="162">
        <f t="shared" si="63"/>
        <v>0</v>
      </c>
      <c r="BC36" s="162">
        <f t="shared" si="64"/>
        <v>0</v>
      </c>
      <c r="BD36" s="162">
        <f t="shared" si="65"/>
        <v>0</v>
      </c>
      <c r="BE36" s="162">
        <f t="shared" si="66"/>
        <v>0</v>
      </c>
      <c r="BF36" s="162">
        <f t="shared" si="67"/>
        <v>0</v>
      </c>
      <c r="BG36" s="162">
        <f t="shared" si="68"/>
        <v>0</v>
      </c>
      <c r="BH36" s="162">
        <f t="shared" si="69"/>
        <v>0</v>
      </c>
      <c r="BI36" s="162">
        <f t="shared" si="70"/>
        <v>0</v>
      </c>
      <c r="BJ36" s="162">
        <f t="shared" si="71"/>
        <v>0</v>
      </c>
      <c r="BK36" s="162">
        <f t="shared" si="72"/>
        <v>0</v>
      </c>
      <c r="BL36" s="162">
        <f t="shared" si="73"/>
        <v>0</v>
      </c>
      <c r="BM36" s="162">
        <f t="shared" si="74"/>
        <v>0</v>
      </c>
      <c r="BN36" s="162">
        <f t="shared" si="75"/>
        <v>0</v>
      </c>
      <c r="BO36" s="162">
        <f t="shared" si="76"/>
        <v>0</v>
      </c>
      <c r="BP36" s="162">
        <f t="shared" si="77"/>
        <v>0</v>
      </c>
      <c r="BQ36" s="162">
        <f t="shared" si="78"/>
        <v>0</v>
      </c>
      <c r="BR36" s="162">
        <f t="shared" si="79"/>
        <v>0</v>
      </c>
      <c r="BS36" s="162">
        <f t="shared" si="80"/>
        <v>0</v>
      </c>
      <c r="BT36" s="162">
        <f t="shared" si="81"/>
        <v>0</v>
      </c>
      <c r="BU36" s="162">
        <f t="shared" si="82"/>
        <v>0</v>
      </c>
      <c r="BV36" s="162">
        <f t="shared" si="83"/>
        <v>0</v>
      </c>
      <c r="BW36" s="162">
        <f t="shared" si="84"/>
        <v>0</v>
      </c>
      <c r="BX36" s="162">
        <f t="shared" si="85"/>
        <v>0</v>
      </c>
      <c r="BY36" s="162">
        <f t="shared" si="86"/>
        <v>0</v>
      </c>
      <c r="BZ36" s="162">
        <f t="shared" si="87"/>
        <v>0</v>
      </c>
      <c r="CA36" s="162">
        <f t="shared" si="88"/>
        <v>0</v>
      </c>
      <c r="CB36" s="162">
        <f t="shared" si="89"/>
        <v>0</v>
      </c>
      <c r="CC36" s="162">
        <f t="shared" si="90"/>
        <v>0</v>
      </c>
      <c r="CD36" s="162">
        <f t="shared" si="91"/>
        <v>0</v>
      </c>
      <c r="CE36" s="162">
        <f t="shared" si="92"/>
        <v>0</v>
      </c>
      <c r="CF36" s="162">
        <f t="shared" si="93"/>
        <v>0</v>
      </c>
      <c r="CG36" s="162">
        <f t="shared" si="94"/>
        <v>0</v>
      </c>
      <c r="CH36" s="162">
        <f t="shared" si="95"/>
        <v>0</v>
      </c>
      <c r="CL36" s="162">
        <f t="shared" si="96"/>
        <v>0</v>
      </c>
      <c r="CM36" s="162">
        <f t="shared" si="97"/>
        <v>0</v>
      </c>
      <c r="CN36" s="162">
        <f t="shared" si="98"/>
        <v>0</v>
      </c>
      <c r="CO36" s="162">
        <f t="shared" si="99"/>
        <v>0</v>
      </c>
      <c r="CP36" s="162">
        <f t="shared" si="100"/>
        <v>0</v>
      </c>
      <c r="CQ36" s="162">
        <f t="shared" si="101"/>
        <v>0</v>
      </c>
      <c r="CR36" s="162">
        <f t="shared" si="102"/>
        <v>0</v>
      </c>
      <c r="CS36" s="162">
        <f t="shared" si="103"/>
        <v>0</v>
      </c>
      <c r="CT36" s="162">
        <f t="shared" si="104"/>
        <v>0</v>
      </c>
      <c r="CU36" s="162">
        <f t="shared" si="105"/>
        <v>0</v>
      </c>
      <c r="CV36" s="162">
        <f t="shared" si="106"/>
        <v>0</v>
      </c>
      <c r="CW36" s="162">
        <f t="shared" si="107"/>
        <v>0</v>
      </c>
      <c r="CY36" s="162">
        <f t="shared" si="108"/>
        <v>1</v>
      </c>
      <c r="CZ36" s="162">
        <f t="shared" si="109"/>
        <v>1</v>
      </c>
      <c r="DA36" s="162">
        <f t="shared" si="109"/>
        <v>1</v>
      </c>
      <c r="DB36" s="162">
        <f t="shared" si="109"/>
        <v>1</v>
      </c>
      <c r="DC36" s="162">
        <f t="shared" si="109"/>
        <v>1</v>
      </c>
      <c r="DD36" s="162">
        <f t="shared" si="109"/>
        <v>1</v>
      </c>
      <c r="DE36" s="162">
        <f t="shared" si="109"/>
        <v>1</v>
      </c>
      <c r="DF36" s="162">
        <f t="shared" si="109"/>
        <v>1</v>
      </c>
      <c r="DG36" s="162">
        <f t="shared" si="109"/>
        <v>1</v>
      </c>
      <c r="DH36" s="162">
        <f t="shared" si="109"/>
        <v>1</v>
      </c>
      <c r="DI36" s="162">
        <f t="shared" si="109"/>
        <v>1</v>
      </c>
      <c r="DJ36" s="162">
        <f t="shared" si="109"/>
        <v>1</v>
      </c>
      <c r="DK36" s="162">
        <f t="shared" si="109"/>
        <v>1</v>
      </c>
    </row>
    <row r="37" spans="1:115" hidden="1" x14ac:dyDescent="0.2">
      <c r="A37" s="309"/>
      <c r="B37" s="310"/>
      <c r="C37" s="310"/>
      <c r="D37" s="200"/>
      <c r="E37" s="311"/>
      <c r="F37" s="312"/>
      <c r="G37" s="313"/>
      <c r="H37" s="312"/>
      <c r="I37" s="312"/>
      <c r="J37" s="313"/>
      <c r="K37" s="312"/>
      <c r="L37" s="312"/>
      <c r="M37" s="313"/>
      <c r="N37" s="312"/>
      <c r="O37" s="312"/>
      <c r="P37" s="313"/>
      <c r="Q37" s="312"/>
      <c r="R37" s="312"/>
      <c r="S37" s="313"/>
      <c r="T37" s="312"/>
      <c r="U37" s="312"/>
      <c r="V37" s="313"/>
      <c r="W37" s="312"/>
      <c r="X37" s="312"/>
      <c r="Y37" s="313"/>
      <c r="Z37" s="312"/>
      <c r="AA37" s="312"/>
      <c r="AB37" s="313"/>
      <c r="AC37" s="312"/>
      <c r="AD37" s="312"/>
      <c r="AE37" s="313"/>
      <c r="AF37" s="312"/>
      <c r="AG37" s="312"/>
      <c r="AH37" s="313"/>
      <c r="AI37" s="312"/>
      <c r="AJ37" s="312"/>
      <c r="AK37" s="313"/>
      <c r="AL37" s="312"/>
      <c r="AM37" s="312"/>
      <c r="AN37" s="313"/>
      <c r="AO37" s="200"/>
      <c r="AP37" s="200"/>
      <c r="AQ37" s="321">
        <f>IF(ISNA(HLOOKUP("o",$AY37:$CH$58,59-ROW(),0)),0,HLOOKUP("o",$AY37:$CH$58,59-ROW(),0))</f>
        <v>0</v>
      </c>
      <c r="AR37" s="321">
        <f t="shared" si="55"/>
        <v>0</v>
      </c>
      <c r="AS37" s="315">
        <f t="shared" si="56"/>
        <v>9</v>
      </c>
      <c r="AT37" s="316" t="str">
        <f t="shared" si="57"/>
        <v/>
      </c>
      <c r="AW37" s="317">
        <f t="shared" si="58"/>
        <v>0</v>
      </c>
      <c r="AX37" s="316">
        <f t="shared" si="59"/>
        <v>-1</v>
      </c>
      <c r="AY37" s="162">
        <f t="shared" si="60"/>
        <v>0</v>
      </c>
      <c r="AZ37" s="162">
        <f t="shared" si="61"/>
        <v>0</v>
      </c>
      <c r="BA37" s="162">
        <f t="shared" si="62"/>
        <v>0</v>
      </c>
      <c r="BB37" s="162">
        <f t="shared" si="63"/>
        <v>0</v>
      </c>
      <c r="BC37" s="162">
        <f t="shared" si="64"/>
        <v>0</v>
      </c>
      <c r="BD37" s="162">
        <f t="shared" si="65"/>
        <v>0</v>
      </c>
      <c r="BE37" s="162">
        <f t="shared" si="66"/>
        <v>0</v>
      </c>
      <c r="BF37" s="162">
        <f t="shared" si="67"/>
        <v>0</v>
      </c>
      <c r="BG37" s="162">
        <f t="shared" si="68"/>
        <v>0</v>
      </c>
      <c r="BH37" s="162">
        <f t="shared" si="69"/>
        <v>0</v>
      </c>
      <c r="BI37" s="162">
        <f t="shared" si="70"/>
        <v>0</v>
      </c>
      <c r="BJ37" s="162">
        <f t="shared" si="71"/>
        <v>0</v>
      </c>
      <c r="BK37" s="162">
        <f t="shared" si="72"/>
        <v>0</v>
      </c>
      <c r="BL37" s="162">
        <f t="shared" si="73"/>
        <v>0</v>
      </c>
      <c r="BM37" s="162">
        <f t="shared" si="74"/>
        <v>0</v>
      </c>
      <c r="BN37" s="162">
        <f t="shared" si="75"/>
        <v>0</v>
      </c>
      <c r="BO37" s="162">
        <f t="shared" si="76"/>
        <v>0</v>
      </c>
      <c r="BP37" s="162">
        <f t="shared" si="77"/>
        <v>0</v>
      </c>
      <c r="BQ37" s="162">
        <f t="shared" si="78"/>
        <v>0</v>
      </c>
      <c r="BR37" s="162">
        <f t="shared" si="79"/>
        <v>0</v>
      </c>
      <c r="BS37" s="162">
        <f t="shared" si="80"/>
        <v>0</v>
      </c>
      <c r="BT37" s="162">
        <f t="shared" si="81"/>
        <v>0</v>
      </c>
      <c r="BU37" s="162">
        <f t="shared" si="82"/>
        <v>0</v>
      </c>
      <c r="BV37" s="162">
        <f t="shared" si="83"/>
        <v>0</v>
      </c>
      <c r="BW37" s="162">
        <f t="shared" si="84"/>
        <v>0</v>
      </c>
      <c r="BX37" s="162">
        <f t="shared" si="85"/>
        <v>0</v>
      </c>
      <c r="BY37" s="162">
        <f t="shared" si="86"/>
        <v>0</v>
      </c>
      <c r="BZ37" s="162">
        <f t="shared" si="87"/>
        <v>0</v>
      </c>
      <c r="CA37" s="162">
        <f t="shared" si="88"/>
        <v>0</v>
      </c>
      <c r="CB37" s="162">
        <f t="shared" si="89"/>
        <v>0</v>
      </c>
      <c r="CC37" s="162">
        <f t="shared" si="90"/>
        <v>0</v>
      </c>
      <c r="CD37" s="162">
        <f t="shared" si="91"/>
        <v>0</v>
      </c>
      <c r="CE37" s="162">
        <f t="shared" si="92"/>
        <v>0</v>
      </c>
      <c r="CF37" s="162">
        <f t="shared" si="93"/>
        <v>0</v>
      </c>
      <c r="CG37" s="162">
        <f t="shared" si="94"/>
        <v>0</v>
      </c>
      <c r="CH37" s="162">
        <f t="shared" si="95"/>
        <v>0</v>
      </c>
      <c r="CL37" s="162">
        <f t="shared" si="96"/>
        <v>0</v>
      </c>
      <c r="CM37" s="162">
        <f t="shared" si="97"/>
        <v>0</v>
      </c>
      <c r="CN37" s="162">
        <f t="shared" si="98"/>
        <v>0</v>
      </c>
      <c r="CO37" s="162">
        <f t="shared" si="99"/>
        <v>0</v>
      </c>
      <c r="CP37" s="162">
        <f t="shared" si="100"/>
        <v>0</v>
      </c>
      <c r="CQ37" s="162">
        <f t="shared" si="101"/>
        <v>0</v>
      </c>
      <c r="CR37" s="162">
        <f t="shared" si="102"/>
        <v>0</v>
      </c>
      <c r="CS37" s="162">
        <f t="shared" si="103"/>
        <v>0</v>
      </c>
      <c r="CT37" s="162">
        <f t="shared" si="104"/>
        <v>0</v>
      </c>
      <c r="CU37" s="162">
        <f t="shared" si="105"/>
        <v>0</v>
      </c>
      <c r="CV37" s="162">
        <f t="shared" si="106"/>
        <v>0</v>
      </c>
      <c r="CW37" s="162">
        <f t="shared" si="107"/>
        <v>0</v>
      </c>
      <c r="CY37" s="162">
        <f t="shared" si="108"/>
        <v>1</v>
      </c>
      <c r="CZ37" s="162">
        <f t="shared" si="109"/>
        <v>1</v>
      </c>
      <c r="DA37" s="162">
        <f t="shared" si="109"/>
        <v>1</v>
      </c>
      <c r="DB37" s="162">
        <f t="shared" si="109"/>
        <v>1</v>
      </c>
      <c r="DC37" s="162">
        <f t="shared" si="109"/>
        <v>1</v>
      </c>
      <c r="DD37" s="162">
        <f t="shared" si="109"/>
        <v>1</v>
      </c>
      <c r="DE37" s="162">
        <f t="shared" si="109"/>
        <v>1</v>
      </c>
      <c r="DF37" s="162">
        <f t="shared" si="109"/>
        <v>1</v>
      </c>
      <c r="DG37" s="162">
        <f t="shared" si="109"/>
        <v>1</v>
      </c>
      <c r="DH37" s="162">
        <f t="shared" si="109"/>
        <v>1</v>
      </c>
      <c r="DI37" s="162">
        <f t="shared" si="109"/>
        <v>1</v>
      </c>
      <c r="DJ37" s="162">
        <f t="shared" si="109"/>
        <v>1</v>
      </c>
      <c r="DK37" s="162">
        <f t="shared" si="109"/>
        <v>1</v>
      </c>
    </row>
    <row r="38" spans="1:115" hidden="1" x14ac:dyDescent="0.2">
      <c r="A38" s="309"/>
      <c r="B38" s="310"/>
      <c r="C38" s="310"/>
      <c r="D38" s="200"/>
      <c r="E38" s="311"/>
      <c r="F38" s="312"/>
      <c r="G38" s="313"/>
      <c r="H38" s="312"/>
      <c r="I38" s="312"/>
      <c r="J38" s="313"/>
      <c r="K38" s="312"/>
      <c r="L38" s="312"/>
      <c r="M38" s="313"/>
      <c r="N38" s="312"/>
      <c r="O38" s="312"/>
      <c r="P38" s="313"/>
      <c r="Q38" s="312"/>
      <c r="R38" s="312"/>
      <c r="S38" s="313"/>
      <c r="T38" s="312"/>
      <c r="U38" s="312"/>
      <c r="V38" s="313"/>
      <c r="W38" s="312"/>
      <c r="X38" s="312"/>
      <c r="Y38" s="313"/>
      <c r="Z38" s="312"/>
      <c r="AA38" s="312"/>
      <c r="AB38" s="313"/>
      <c r="AC38" s="312"/>
      <c r="AD38" s="312"/>
      <c r="AE38" s="313"/>
      <c r="AF38" s="312"/>
      <c r="AG38" s="312"/>
      <c r="AH38" s="313"/>
      <c r="AI38" s="312"/>
      <c r="AJ38" s="312"/>
      <c r="AK38" s="313"/>
      <c r="AL38" s="312"/>
      <c r="AM38" s="312"/>
      <c r="AN38" s="313"/>
      <c r="AO38" s="200"/>
      <c r="AP38" s="200"/>
      <c r="AQ38" s="321">
        <f>IF(ISNA(HLOOKUP("o",$AY38:$CH$58,59-ROW(),0)),0,HLOOKUP("o",$AY38:$CH$58,59-ROW(),0))</f>
        <v>0</v>
      </c>
      <c r="AR38" s="321">
        <f t="shared" si="55"/>
        <v>0</v>
      </c>
      <c r="AS38" s="315">
        <f t="shared" si="56"/>
        <v>9</v>
      </c>
      <c r="AT38" s="316" t="str">
        <f t="shared" si="57"/>
        <v/>
      </c>
      <c r="AW38" s="317">
        <f t="shared" si="58"/>
        <v>0</v>
      </c>
      <c r="AX38" s="316">
        <f t="shared" si="59"/>
        <v>-1</v>
      </c>
      <c r="AY38" s="162">
        <f t="shared" si="60"/>
        <v>0</v>
      </c>
      <c r="AZ38" s="162">
        <f t="shared" si="61"/>
        <v>0</v>
      </c>
      <c r="BA38" s="162">
        <f t="shared" si="62"/>
        <v>0</v>
      </c>
      <c r="BB38" s="162">
        <f t="shared" si="63"/>
        <v>0</v>
      </c>
      <c r="BC38" s="162">
        <f t="shared" si="64"/>
        <v>0</v>
      </c>
      <c r="BD38" s="162">
        <f t="shared" si="65"/>
        <v>0</v>
      </c>
      <c r="BE38" s="162">
        <f t="shared" si="66"/>
        <v>0</v>
      </c>
      <c r="BF38" s="162">
        <f t="shared" si="67"/>
        <v>0</v>
      </c>
      <c r="BG38" s="162">
        <f t="shared" si="68"/>
        <v>0</v>
      </c>
      <c r="BH38" s="162">
        <f t="shared" si="69"/>
        <v>0</v>
      </c>
      <c r="BI38" s="162">
        <f t="shared" si="70"/>
        <v>0</v>
      </c>
      <c r="BJ38" s="162">
        <f t="shared" si="71"/>
        <v>0</v>
      </c>
      <c r="BK38" s="162">
        <f t="shared" si="72"/>
        <v>0</v>
      </c>
      <c r="BL38" s="162">
        <f t="shared" si="73"/>
        <v>0</v>
      </c>
      <c r="BM38" s="162">
        <f t="shared" si="74"/>
        <v>0</v>
      </c>
      <c r="BN38" s="162">
        <f t="shared" si="75"/>
        <v>0</v>
      </c>
      <c r="BO38" s="162">
        <f t="shared" si="76"/>
        <v>0</v>
      </c>
      <c r="BP38" s="162">
        <f t="shared" si="77"/>
        <v>0</v>
      </c>
      <c r="BQ38" s="162">
        <f t="shared" si="78"/>
        <v>0</v>
      </c>
      <c r="BR38" s="162">
        <f t="shared" si="79"/>
        <v>0</v>
      </c>
      <c r="BS38" s="162">
        <f t="shared" si="80"/>
        <v>0</v>
      </c>
      <c r="BT38" s="162">
        <f t="shared" si="81"/>
        <v>0</v>
      </c>
      <c r="BU38" s="162">
        <f t="shared" si="82"/>
        <v>0</v>
      </c>
      <c r="BV38" s="162">
        <f t="shared" si="83"/>
        <v>0</v>
      </c>
      <c r="BW38" s="162">
        <f t="shared" si="84"/>
        <v>0</v>
      </c>
      <c r="BX38" s="162">
        <f t="shared" si="85"/>
        <v>0</v>
      </c>
      <c r="BY38" s="162">
        <f t="shared" si="86"/>
        <v>0</v>
      </c>
      <c r="BZ38" s="162">
        <f t="shared" si="87"/>
        <v>0</v>
      </c>
      <c r="CA38" s="162">
        <f t="shared" si="88"/>
        <v>0</v>
      </c>
      <c r="CB38" s="162">
        <f t="shared" si="89"/>
        <v>0</v>
      </c>
      <c r="CC38" s="162">
        <f t="shared" si="90"/>
        <v>0</v>
      </c>
      <c r="CD38" s="162">
        <f t="shared" si="91"/>
        <v>0</v>
      </c>
      <c r="CE38" s="162">
        <f t="shared" si="92"/>
        <v>0</v>
      </c>
      <c r="CF38" s="162">
        <f t="shared" si="93"/>
        <v>0</v>
      </c>
      <c r="CG38" s="162">
        <f t="shared" si="94"/>
        <v>0</v>
      </c>
      <c r="CH38" s="162">
        <f t="shared" si="95"/>
        <v>0</v>
      </c>
      <c r="CL38" s="162">
        <f t="shared" si="96"/>
        <v>0</v>
      </c>
      <c r="CM38" s="162">
        <f t="shared" si="97"/>
        <v>0</v>
      </c>
      <c r="CN38" s="162">
        <f t="shared" si="98"/>
        <v>0</v>
      </c>
      <c r="CO38" s="162">
        <f t="shared" si="99"/>
        <v>0</v>
      </c>
      <c r="CP38" s="162">
        <f t="shared" si="100"/>
        <v>0</v>
      </c>
      <c r="CQ38" s="162">
        <f t="shared" si="101"/>
        <v>0</v>
      </c>
      <c r="CR38" s="162">
        <f t="shared" si="102"/>
        <v>0</v>
      </c>
      <c r="CS38" s="162">
        <f t="shared" si="103"/>
        <v>0</v>
      </c>
      <c r="CT38" s="162">
        <f t="shared" si="104"/>
        <v>0</v>
      </c>
      <c r="CU38" s="162">
        <f t="shared" si="105"/>
        <v>0</v>
      </c>
      <c r="CV38" s="162">
        <f t="shared" si="106"/>
        <v>0</v>
      </c>
      <c r="CW38" s="162">
        <f t="shared" si="107"/>
        <v>0</v>
      </c>
      <c r="CY38" s="162">
        <f t="shared" si="108"/>
        <v>1</v>
      </c>
      <c r="CZ38" s="162">
        <f t="shared" si="109"/>
        <v>1</v>
      </c>
      <c r="DA38" s="162">
        <f t="shared" si="109"/>
        <v>1</v>
      </c>
      <c r="DB38" s="162">
        <f t="shared" si="109"/>
        <v>1</v>
      </c>
      <c r="DC38" s="162">
        <f t="shared" si="109"/>
        <v>1</v>
      </c>
      <c r="DD38" s="162">
        <f t="shared" si="109"/>
        <v>1</v>
      </c>
      <c r="DE38" s="162">
        <f t="shared" si="109"/>
        <v>1</v>
      </c>
      <c r="DF38" s="162">
        <f t="shared" si="109"/>
        <v>1</v>
      </c>
      <c r="DG38" s="162">
        <f t="shared" si="109"/>
        <v>1</v>
      </c>
      <c r="DH38" s="162">
        <f t="shared" si="109"/>
        <v>1</v>
      </c>
      <c r="DI38" s="162">
        <f t="shared" si="109"/>
        <v>1</v>
      </c>
      <c r="DJ38" s="162">
        <f t="shared" si="109"/>
        <v>1</v>
      </c>
      <c r="DK38" s="162">
        <f t="shared" si="109"/>
        <v>1</v>
      </c>
    </row>
    <row r="39" spans="1:115" hidden="1" x14ac:dyDescent="0.2">
      <c r="A39" s="309"/>
      <c r="B39" s="310"/>
      <c r="C39" s="310"/>
      <c r="D39" s="200"/>
      <c r="E39" s="311"/>
      <c r="F39" s="312"/>
      <c r="G39" s="313"/>
      <c r="H39" s="312"/>
      <c r="I39" s="312"/>
      <c r="J39" s="313"/>
      <c r="K39" s="312"/>
      <c r="L39" s="312"/>
      <c r="M39" s="313"/>
      <c r="N39" s="312"/>
      <c r="O39" s="312"/>
      <c r="P39" s="313"/>
      <c r="Q39" s="312"/>
      <c r="R39" s="312"/>
      <c r="S39" s="313"/>
      <c r="T39" s="312"/>
      <c r="U39" s="312"/>
      <c r="V39" s="313"/>
      <c r="W39" s="312"/>
      <c r="X39" s="312"/>
      <c r="Y39" s="313"/>
      <c r="Z39" s="312"/>
      <c r="AA39" s="312"/>
      <c r="AB39" s="313"/>
      <c r="AC39" s="312"/>
      <c r="AD39" s="312"/>
      <c r="AE39" s="313"/>
      <c r="AF39" s="312"/>
      <c r="AG39" s="312"/>
      <c r="AH39" s="313"/>
      <c r="AI39" s="312"/>
      <c r="AJ39" s="312"/>
      <c r="AK39" s="313"/>
      <c r="AL39" s="312"/>
      <c r="AM39" s="312"/>
      <c r="AN39" s="313"/>
      <c r="AO39" s="200"/>
      <c r="AP39" s="200"/>
      <c r="AQ39" s="321">
        <f>IF(ISNA(HLOOKUP("o",$AY39:$CH$58,59-ROW(),0)),0,HLOOKUP("o",$AY39:$CH$58,59-ROW(),0))</f>
        <v>0</v>
      </c>
      <c r="AR39" s="321">
        <f t="shared" si="55"/>
        <v>0</v>
      </c>
      <c r="AS39" s="315">
        <f t="shared" si="56"/>
        <v>9</v>
      </c>
      <c r="AT39" s="316" t="str">
        <f t="shared" si="57"/>
        <v/>
      </c>
      <c r="AW39" s="317">
        <f t="shared" si="58"/>
        <v>0</v>
      </c>
      <c r="AX39" s="316">
        <f t="shared" si="59"/>
        <v>-1</v>
      </c>
      <c r="AY39" s="162">
        <f t="shared" si="60"/>
        <v>0</v>
      </c>
      <c r="AZ39" s="162">
        <f t="shared" si="61"/>
        <v>0</v>
      </c>
      <c r="BA39" s="162">
        <f t="shared" si="62"/>
        <v>0</v>
      </c>
      <c r="BB39" s="162">
        <f t="shared" si="63"/>
        <v>0</v>
      </c>
      <c r="BC39" s="162">
        <f t="shared" si="64"/>
        <v>0</v>
      </c>
      <c r="BD39" s="162">
        <f t="shared" si="65"/>
        <v>0</v>
      </c>
      <c r="BE39" s="162">
        <f t="shared" si="66"/>
        <v>0</v>
      </c>
      <c r="BF39" s="162">
        <f t="shared" si="67"/>
        <v>0</v>
      </c>
      <c r="BG39" s="162">
        <f t="shared" si="68"/>
        <v>0</v>
      </c>
      <c r="BH39" s="162">
        <f t="shared" si="69"/>
        <v>0</v>
      </c>
      <c r="BI39" s="162">
        <f t="shared" si="70"/>
        <v>0</v>
      </c>
      <c r="BJ39" s="162">
        <f t="shared" si="71"/>
        <v>0</v>
      </c>
      <c r="BK39" s="162">
        <f t="shared" si="72"/>
        <v>0</v>
      </c>
      <c r="BL39" s="162">
        <f t="shared" si="73"/>
        <v>0</v>
      </c>
      <c r="BM39" s="162">
        <f t="shared" si="74"/>
        <v>0</v>
      </c>
      <c r="BN39" s="162">
        <f t="shared" si="75"/>
        <v>0</v>
      </c>
      <c r="BO39" s="162">
        <f t="shared" si="76"/>
        <v>0</v>
      </c>
      <c r="BP39" s="162">
        <f t="shared" si="77"/>
        <v>0</v>
      </c>
      <c r="BQ39" s="162">
        <f t="shared" si="78"/>
        <v>0</v>
      </c>
      <c r="BR39" s="162">
        <f t="shared" si="79"/>
        <v>0</v>
      </c>
      <c r="BS39" s="162">
        <f t="shared" si="80"/>
        <v>0</v>
      </c>
      <c r="BT39" s="162">
        <f t="shared" si="81"/>
        <v>0</v>
      </c>
      <c r="BU39" s="162">
        <f t="shared" si="82"/>
        <v>0</v>
      </c>
      <c r="BV39" s="162">
        <f t="shared" si="83"/>
        <v>0</v>
      </c>
      <c r="BW39" s="162">
        <f t="shared" si="84"/>
        <v>0</v>
      </c>
      <c r="BX39" s="162">
        <f t="shared" si="85"/>
        <v>0</v>
      </c>
      <c r="BY39" s="162">
        <f t="shared" si="86"/>
        <v>0</v>
      </c>
      <c r="BZ39" s="162">
        <f t="shared" si="87"/>
        <v>0</v>
      </c>
      <c r="CA39" s="162">
        <f t="shared" si="88"/>
        <v>0</v>
      </c>
      <c r="CB39" s="162">
        <f t="shared" si="89"/>
        <v>0</v>
      </c>
      <c r="CC39" s="162">
        <f t="shared" si="90"/>
        <v>0</v>
      </c>
      <c r="CD39" s="162">
        <f t="shared" si="91"/>
        <v>0</v>
      </c>
      <c r="CE39" s="162">
        <f t="shared" si="92"/>
        <v>0</v>
      </c>
      <c r="CF39" s="162">
        <f t="shared" si="93"/>
        <v>0</v>
      </c>
      <c r="CG39" s="162">
        <f t="shared" si="94"/>
        <v>0</v>
      </c>
      <c r="CH39" s="162">
        <f t="shared" si="95"/>
        <v>0</v>
      </c>
      <c r="CL39" s="162">
        <f t="shared" si="96"/>
        <v>0</v>
      </c>
      <c r="CM39" s="162">
        <f t="shared" si="97"/>
        <v>0</v>
      </c>
      <c r="CN39" s="162">
        <f t="shared" si="98"/>
        <v>0</v>
      </c>
      <c r="CO39" s="162">
        <f t="shared" si="99"/>
        <v>0</v>
      </c>
      <c r="CP39" s="162">
        <f t="shared" si="100"/>
        <v>0</v>
      </c>
      <c r="CQ39" s="162">
        <f t="shared" si="101"/>
        <v>0</v>
      </c>
      <c r="CR39" s="162">
        <f t="shared" si="102"/>
        <v>0</v>
      </c>
      <c r="CS39" s="162">
        <f t="shared" si="103"/>
        <v>0</v>
      </c>
      <c r="CT39" s="162">
        <f t="shared" si="104"/>
        <v>0</v>
      </c>
      <c r="CU39" s="162">
        <f t="shared" si="105"/>
        <v>0</v>
      </c>
      <c r="CV39" s="162">
        <f t="shared" si="106"/>
        <v>0</v>
      </c>
      <c r="CW39" s="162">
        <f t="shared" si="107"/>
        <v>0</v>
      </c>
      <c r="CY39" s="162">
        <f t="shared" si="108"/>
        <v>1</v>
      </c>
      <c r="CZ39" s="162">
        <f t="shared" si="109"/>
        <v>1</v>
      </c>
      <c r="DA39" s="162">
        <f t="shared" si="109"/>
        <v>1</v>
      </c>
      <c r="DB39" s="162">
        <f t="shared" si="109"/>
        <v>1</v>
      </c>
      <c r="DC39" s="162">
        <f t="shared" si="109"/>
        <v>1</v>
      </c>
      <c r="DD39" s="162">
        <f t="shared" si="109"/>
        <v>1</v>
      </c>
      <c r="DE39" s="162">
        <f t="shared" si="109"/>
        <v>1</v>
      </c>
      <c r="DF39" s="162">
        <f t="shared" si="109"/>
        <v>1</v>
      </c>
      <c r="DG39" s="162">
        <f t="shared" si="109"/>
        <v>1</v>
      </c>
      <c r="DH39" s="162">
        <f t="shared" si="109"/>
        <v>1</v>
      </c>
      <c r="DI39" s="162">
        <f t="shared" si="109"/>
        <v>1</v>
      </c>
      <c r="DJ39" s="162">
        <f t="shared" si="109"/>
        <v>1</v>
      </c>
      <c r="DK39" s="162">
        <f t="shared" si="109"/>
        <v>1</v>
      </c>
    </row>
    <row r="40" spans="1:115" hidden="1" x14ac:dyDescent="0.2">
      <c r="A40" s="309"/>
      <c r="B40" s="310"/>
      <c r="C40" s="310"/>
      <c r="D40" s="200"/>
      <c r="E40" s="311"/>
      <c r="F40" s="312"/>
      <c r="G40" s="313"/>
      <c r="H40" s="312"/>
      <c r="I40" s="312"/>
      <c r="J40" s="313"/>
      <c r="K40" s="312"/>
      <c r="L40" s="312"/>
      <c r="M40" s="313"/>
      <c r="N40" s="312"/>
      <c r="O40" s="312"/>
      <c r="P40" s="313"/>
      <c r="Q40" s="312"/>
      <c r="R40" s="312"/>
      <c r="S40" s="313"/>
      <c r="T40" s="312"/>
      <c r="U40" s="312"/>
      <c r="V40" s="313"/>
      <c r="W40" s="312"/>
      <c r="X40" s="312"/>
      <c r="Y40" s="313"/>
      <c r="Z40" s="312"/>
      <c r="AA40" s="312"/>
      <c r="AB40" s="313"/>
      <c r="AC40" s="312"/>
      <c r="AD40" s="312"/>
      <c r="AE40" s="313"/>
      <c r="AF40" s="312"/>
      <c r="AG40" s="312"/>
      <c r="AH40" s="313"/>
      <c r="AI40" s="312"/>
      <c r="AJ40" s="312"/>
      <c r="AK40" s="313"/>
      <c r="AL40" s="312"/>
      <c r="AM40" s="312"/>
      <c r="AN40" s="313"/>
      <c r="AO40" s="200"/>
      <c r="AP40" s="200"/>
      <c r="AQ40" s="321">
        <f>IF(ISNA(HLOOKUP("o",$AY40:$CH$58,59-ROW(),0)),0,HLOOKUP("o",$AY40:$CH$58,59-ROW(),0))</f>
        <v>0</v>
      </c>
      <c r="AR40" s="321">
        <f t="shared" si="55"/>
        <v>0</v>
      </c>
      <c r="AS40" s="315">
        <f t="shared" si="56"/>
        <v>9</v>
      </c>
      <c r="AT40" s="316" t="str">
        <f t="shared" si="57"/>
        <v/>
      </c>
      <c r="AW40" s="317">
        <f t="shared" si="58"/>
        <v>0</v>
      </c>
      <c r="AX40" s="316">
        <f t="shared" si="59"/>
        <v>-1</v>
      </c>
      <c r="AY40" s="162">
        <f t="shared" si="60"/>
        <v>0</v>
      </c>
      <c r="AZ40" s="162">
        <f t="shared" si="61"/>
        <v>0</v>
      </c>
      <c r="BA40" s="162">
        <f t="shared" si="62"/>
        <v>0</v>
      </c>
      <c r="BB40" s="162">
        <f t="shared" si="63"/>
        <v>0</v>
      </c>
      <c r="BC40" s="162">
        <f t="shared" si="64"/>
        <v>0</v>
      </c>
      <c r="BD40" s="162">
        <f t="shared" si="65"/>
        <v>0</v>
      </c>
      <c r="BE40" s="162">
        <f t="shared" si="66"/>
        <v>0</v>
      </c>
      <c r="BF40" s="162">
        <f t="shared" si="67"/>
        <v>0</v>
      </c>
      <c r="BG40" s="162">
        <f t="shared" si="68"/>
        <v>0</v>
      </c>
      <c r="BH40" s="162">
        <f t="shared" si="69"/>
        <v>0</v>
      </c>
      <c r="BI40" s="162">
        <f t="shared" si="70"/>
        <v>0</v>
      </c>
      <c r="BJ40" s="162">
        <f t="shared" si="71"/>
        <v>0</v>
      </c>
      <c r="BK40" s="162">
        <f t="shared" si="72"/>
        <v>0</v>
      </c>
      <c r="BL40" s="162">
        <f t="shared" si="73"/>
        <v>0</v>
      </c>
      <c r="BM40" s="162">
        <f t="shared" si="74"/>
        <v>0</v>
      </c>
      <c r="BN40" s="162">
        <f t="shared" si="75"/>
        <v>0</v>
      </c>
      <c r="BO40" s="162">
        <f t="shared" si="76"/>
        <v>0</v>
      </c>
      <c r="BP40" s="162">
        <f t="shared" si="77"/>
        <v>0</v>
      </c>
      <c r="BQ40" s="162">
        <f t="shared" si="78"/>
        <v>0</v>
      </c>
      <c r="BR40" s="162">
        <f t="shared" si="79"/>
        <v>0</v>
      </c>
      <c r="BS40" s="162">
        <f t="shared" si="80"/>
        <v>0</v>
      </c>
      <c r="BT40" s="162">
        <f t="shared" si="81"/>
        <v>0</v>
      </c>
      <c r="BU40" s="162">
        <f t="shared" si="82"/>
        <v>0</v>
      </c>
      <c r="BV40" s="162">
        <f t="shared" si="83"/>
        <v>0</v>
      </c>
      <c r="BW40" s="162">
        <f t="shared" si="84"/>
        <v>0</v>
      </c>
      <c r="BX40" s="162">
        <f t="shared" si="85"/>
        <v>0</v>
      </c>
      <c r="BY40" s="162">
        <f t="shared" si="86"/>
        <v>0</v>
      </c>
      <c r="BZ40" s="162">
        <f t="shared" si="87"/>
        <v>0</v>
      </c>
      <c r="CA40" s="162">
        <f t="shared" si="88"/>
        <v>0</v>
      </c>
      <c r="CB40" s="162">
        <f t="shared" si="89"/>
        <v>0</v>
      </c>
      <c r="CC40" s="162">
        <f t="shared" si="90"/>
        <v>0</v>
      </c>
      <c r="CD40" s="162">
        <f t="shared" si="91"/>
        <v>0</v>
      </c>
      <c r="CE40" s="162">
        <f t="shared" si="92"/>
        <v>0</v>
      </c>
      <c r="CF40" s="162">
        <f t="shared" si="93"/>
        <v>0</v>
      </c>
      <c r="CG40" s="162">
        <f t="shared" si="94"/>
        <v>0</v>
      </c>
      <c r="CH40" s="162">
        <f t="shared" si="95"/>
        <v>0</v>
      </c>
      <c r="CL40" s="162">
        <f t="shared" si="96"/>
        <v>0</v>
      </c>
      <c r="CM40" s="162">
        <f t="shared" si="97"/>
        <v>0</v>
      </c>
      <c r="CN40" s="162">
        <f t="shared" si="98"/>
        <v>0</v>
      </c>
      <c r="CO40" s="162">
        <f t="shared" si="99"/>
        <v>0</v>
      </c>
      <c r="CP40" s="162">
        <f t="shared" si="100"/>
        <v>0</v>
      </c>
      <c r="CQ40" s="162">
        <f t="shared" si="101"/>
        <v>0</v>
      </c>
      <c r="CR40" s="162">
        <f t="shared" si="102"/>
        <v>0</v>
      </c>
      <c r="CS40" s="162">
        <f t="shared" si="103"/>
        <v>0</v>
      </c>
      <c r="CT40" s="162">
        <f t="shared" si="104"/>
        <v>0</v>
      </c>
      <c r="CU40" s="162">
        <f t="shared" si="105"/>
        <v>0</v>
      </c>
      <c r="CV40" s="162">
        <f t="shared" si="106"/>
        <v>0</v>
      </c>
      <c r="CW40" s="162">
        <f t="shared" si="107"/>
        <v>0</v>
      </c>
      <c r="CY40" s="162">
        <f t="shared" si="108"/>
        <v>1</v>
      </c>
      <c r="CZ40" s="162">
        <f t="shared" si="109"/>
        <v>1</v>
      </c>
      <c r="DA40" s="162">
        <f t="shared" si="109"/>
        <v>1</v>
      </c>
      <c r="DB40" s="162">
        <f t="shared" si="109"/>
        <v>1</v>
      </c>
      <c r="DC40" s="162">
        <f t="shared" si="109"/>
        <v>1</v>
      </c>
      <c r="DD40" s="162">
        <f t="shared" si="109"/>
        <v>1</v>
      </c>
      <c r="DE40" s="162">
        <f t="shared" si="109"/>
        <v>1</v>
      </c>
      <c r="DF40" s="162">
        <f t="shared" si="109"/>
        <v>1</v>
      </c>
      <c r="DG40" s="162">
        <f t="shared" si="109"/>
        <v>1</v>
      </c>
      <c r="DH40" s="162">
        <f t="shared" si="109"/>
        <v>1</v>
      </c>
      <c r="DI40" s="162">
        <f t="shared" si="109"/>
        <v>1</v>
      </c>
      <c r="DJ40" s="162">
        <f t="shared" si="109"/>
        <v>1</v>
      </c>
      <c r="DK40" s="162">
        <f t="shared" si="109"/>
        <v>1</v>
      </c>
    </row>
    <row r="41" spans="1:115" hidden="1" x14ac:dyDescent="0.2">
      <c r="A41" s="309"/>
      <c r="B41" s="310"/>
      <c r="C41" s="310"/>
      <c r="D41" s="200"/>
      <c r="E41" s="311"/>
      <c r="F41" s="312"/>
      <c r="G41" s="313"/>
      <c r="H41" s="312"/>
      <c r="I41" s="312"/>
      <c r="J41" s="313"/>
      <c r="K41" s="312"/>
      <c r="L41" s="312"/>
      <c r="M41" s="313"/>
      <c r="N41" s="312"/>
      <c r="O41" s="312"/>
      <c r="P41" s="313"/>
      <c r="Q41" s="312"/>
      <c r="R41" s="312"/>
      <c r="S41" s="313"/>
      <c r="T41" s="312"/>
      <c r="U41" s="312"/>
      <c r="V41" s="313"/>
      <c r="W41" s="312"/>
      <c r="X41" s="312"/>
      <c r="Y41" s="313"/>
      <c r="Z41" s="312"/>
      <c r="AA41" s="312"/>
      <c r="AB41" s="313"/>
      <c r="AC41" s="312"/>
      <c r="AD41" s="312"/>
      <c r="AE41" s="313"/>
      <c r="AF41" s="312"/>
      <c r="AG41" s="312"/>
      <c r="AH41" s="313"/>
      <c r="AI41" s="312"/>
      <c r="AJ41" s="312"/>
      <c r="AK41" s="313"/>
      <c r="AL41" s="312"/>
      <c r="AM41" s="312"/>
      <c r="AN41" s="313"/>
      <c r="AO41" s="200"/>
      <c r="AP41" s="200"/>
      <c r="AQ41" s="321">
        <f>IF(ISNA(HLOOKUP("o",$AY41:$CH$58,59-ROW(),0)),0,HLOOKUP("o",$AY41:$CH$58,59-ROW(),0))</f>
        <v>0</v>
      </c>
      <c r="AR41" s="321">
        <f t="shared" si="55"/>
        <v>0</v>
      </c>
      <c r="AS41" s="315">
        <f t="shared" si="56"/>
        <v>9</v>
      </c>
      <c r="AT41" s="316" t="str">
        <f t="shared" si="57"/>
        <v/>
      </c>
      <c r="AW41" s="317">
        <f t="shared" si="58"/>
        <v>0</v>
      </c>
      <c r="AX41" s="316">
        <f t="shared" si="59"/>
        <v>-1</v>
      </c>
      <c r="AY41" s="162">
        <f t="shared" si="60"/>
        <v>0</v>
      </c>
      <c r="AZ41" s="162">
        <f t="shared" si="61"/>
        <v>0</v>
      </c>
      <c r="BA41" s="162">
        <f t="shared" si="62"/>
        <v>0</v>
      </c>
      <c r="BB41" s="162">
        <f t="shared" si="63"/>
        <v>0</v>
      </c>
      <c r="BC41" s="162">
        <f t="shared" si="64"/>
        <v>0</v>
      </c>
      <c r="BD41" s="162">
        <f t="shared" si="65"/>
        <v>0</v>
      </c>
      <c r="BE41" s="162">
        <f t="shared" si="66"/>
        <v>0</v>
      </c>
      <c r="BF41" s="162">
        <f t="shared" si="67"/>
        <v>0</v>
      </c>
      <c r="BG41" s="162">
        <f t="shared" si="68"/>
        <v>0</v>
      </c>
      <c r="BH41" s="162">
        <f t="shared" si="69"/>
        <v>0</v>
      </c>
      <c r="BI41" s="162">
        <f t="shared" si="70"/>
        <v>0</v>
      </c>
      <c r="BJ41" s="162">
        <f t="shared" si="71"/>
        <v>0</v>
      </c>
      <c r="BK41" s="162">
        <f t="shared" si="72"/>
        <v>0</v>
      </c>
      <c r="BL41" s="162">
        <f t="shared" si="73"/>
        <v>0</v>
      </c>
      <c r="BM41" s="162">
        <f t="shared" si="74"/>
        <v>0</v>
      </c>
      <c r="BN41" s="162">
        <f t="shared" si="75"/>
        <v>0</v>
      </c>
      <c r="BO41" s="162">
        <f t="shared" si="76"/>
        <v>0</v>
      </c>
      <c r="BP41" s="162">
        <f t="shared" si="77"/>
        <v>0</v>
      </c>
      <c r="BQ41" s="162">
        <f t="shared" si="78"/>
        <v>0</v>
      </c>
      <c r="BR41" s="162">
        <f t="shared" si="79"/>
        <v>0</v>
      </c>
      <c r="BS41" s="162">
        <f t="shared" si="80"/>
        <v>0</v>
      </c>
      <c r="BT41" s="162">
        <f t="shared" si="81"/>
        <v>0</v>
      </c>
      <c r="BU41" s="162">
        <f t="shared" si="82"/>
        <v>0</v>
      </c>
      <c r="BV41" s="162">
        <f t="shared" si="83"/>
        <v>0</v>
      </c>
      <c r="BW41" s="162">
        <f t="shared" si="84"/>
        <v>0</v>
      </c>
      <c r="BX41" s="162">
        <f t="shared" si="85"/>
        <v>0</v>
      </c>
      <c r="BY41" s="162">
        <f t="shared" si="86"/>
        <v>0</v>
      </c>
      <c r="BZ41" s="162">
        <f t="shared" si="87"/>
        <v>0</v>
      </c>
      <c r="CA41" s="162">
        <f t="shared" si="88"/>
        <v>0</v>
      </c>
      <c r="CB41" s="162">
        <f t="shared" si="89"/>
        <v>0</v>
      </c>
      <c r="CC41" s="162">
        <f t="shared" si="90"/>
        <v>0</v>
      </c>
      <c r="CD41" s="162">
        <f t="shared" si="91"/>
        <v>0</v>
      </c>
      <c r="CE41" s="162">
        <f t="shared" si="92"/>
        <v>0</v>
      </c>
      <c r="CF41" s="162">
        <f t="shared" si="93"/>
        <v>0</v>
      </c>
      <c r="CG41" s="162">
        <f t="shared" si="94"/>
        <v>0</v>
      </c>
      <c r="CH41" s="162">
        <f t="shared" si="95"/>
        <v>0</v>
      </c>
      <c r="CL41" s="162">
        <f t="shared" si="96"/>
        <v>0</v>
      </c>
      <c r="CM41" s="162">
        <f t="shared" si="97"/>
        <v>0</v>
      </c>
      <c r="CN41" s="162">
        <f t="shared" si="98"/>
        <v>0</v>
      </c>
      <c r="CO41" s="162">
        <f t="shared" si="99"/>
        <v>0</v>
      </c>
      <c r="CP41" s="162">
        <f t="shared" si="100"/>
        <v>0</v>
      </c>
      <c r="CQ41" s="162">
        <f t="shared" si="101"/>
        <v>0</v>
      </c>
      <c r="CR41" s="162">
        <f t="shared" si="102"/>
        <v>0</v>
      </c>
      <c r="CS41" s="162">
        <f t="shared" si="103"/>
        <v>0</v>
      </c>
      <c r="CT41" s="162">
        <f t="shared" si="104"/>
        <v>0</v>
      </c>
      <c r="CU41" s="162">
        <f t="shared" si="105"/>
        <v>0</v>
      </c>
      <c r="CV41" s="162">
        <f t="shared" si="106"/>
        <v>0</v>
      </c>
      <c r="CW41" s="162">
        <f t="shared" si="107"/>
        <v>0</v>
      </c>
      <c r="CY41" s="162">
        <f t="shared" si="108"/>
        <v>1</v>
      </c>
      <c r="CZ41" s="162">
        <f t="shared" si="109"/>
        <v>1</v>
      </c>
      <c r="DA41" s="162">
        <f t="shared" si="109"/>
        <v>1</v>
      </c>
      <c r="DB41" s="162">
        <f t="shared" si="109"/>
        <v>1</v>
      </c>
      <c r="DC41" s="162">
        <f t="shared" si="109"/>
        <v>1</v>
      </c>
      <c r="DD41" s="162">
        <f t="shared" si="109"/>
        <v>1</v>
      </c>
      <c r="DE41" s="162">
        <f t="shared" si="109"/>
        <v>1</v>
      </c>
      <c r="DF41" s="162">
        <f t="shared" si="109"/>
        <v>1</v>
      </c>
      <c r="DG41" s="162">
        <f t="shared" si="109"/>
        <v>1</v>
      </c>
      <c r="DH41" s="162">
        <f t="shared" si="109"/>
        <v>1</v>
      </c>
      <c r="DI41" s="162">
        <f t="shared" si="109"/>
        <v>1</v>
      </c>
      <c r="DJ41" s="162">
        <f t="shared" si="109"/>
        <v>1</v>
      </c>
      <c r="DK41" s="162">
        <f t="shared" si="109"/>
        <v>1</v>
      </c>
    </row>
    <row r="42" spans="1:115" hidden="1" x14ac:dyDescent="0.2">
      <c r="A42" s="309"/>
      <c r="B42" s="310"/>
      <c r="C42" s="310"/>
      <c r="D42" s="200"/>
      <c r="E42" s="311"/>
      <c r="F42" s="312"/>
      <c r="G42" s="313"/>
      <c r="H42" s="312"/>
      <c r="I42" s="312"/>
      <c r="J42" s="313"/>
      <c r="K42" s="312"/>
      <c r="L42" s="312"/>
      <c r="M42" s="313"/>
      <c r="N42" s="312"/>
      <c r="O42" s="312"/>
      <c r="P42" s="313"/>
      <c r="Q42" s="312"/>
      <c r="R42" s="312"/>
      <c r="S42" s="313"/>
      <c r="T42" s="312"/>
      <c r="U42" s="312"/>
      <c r="V42" s="313"/>
      <c r="W42" s="312"/>
      <c r="X42" s="312"/>
      <c r="Y42" s="313"/>
      <c r="Z42" s="312"/>
      <c r="AA42" s="312"/>
      <c r="AB42" s="313"/>
      <c r="AC42" s="312"/>
      <c r="AD42" s="312"/>
      <c r="AE42" s="313"/>
      <c r="AF42" s="312"/>
      <c r="AG42" s="312"/>
      <c r="AH42" s="313"/>
      <c r="AI42" s="312"/>
      <c r="AJ42" s="312"/>
      <c r="AK42" s="313"/>
      <c r="AL42" s="312"/>
      <c r="AM42" s="312"/>
      <c r="AN42" s="313"/>
      <c r="AO42" s="200"/>
      <c r="AP42" s="200"/>
      <c r="AQ42" s="321">
        <f>IF(ISNA(HLOOKUP("o",$AY42:$CH$58,59-ROW(),0)),0,HLOOKUP("o",$AY42:$CH$58,59-ROW(),0))</f>
        <v>0</v>
      </c>
      <c r="AR42" s="321">
        <f t="shared" si="55"/>
        <v>0</v>
      </c>
      <c r="AS42" s="315">
        <f t="shared" si="56"/>
        <v>9</v>
      </c>
      <c r="AT42" s="316" t="str">
        <f t="shared" si="57"/>
        <v/>
      </c>
      <c r="AW42" s="317">
        <f t="shared" si="58"/>
        <v>0</v>
      </c>
      <c r="AX42" s="316">
        <f t="shared" si="59"/>
        <v>-1</v>
      </c>
      <c r="AY42" s="162">
        <f t="shared" si="60"/>
        <v>0</v>
      </c>
      <c r="AZ42" s="162">
        <f t="shared" si="61"/>
        <v>0</v>
      </c>
      <c r="BA42" s="162">
        <f t="shared" si="62"/>
        <v>0</v>
      </c>
      <c r="BB42" s="162">
        <f t="shared" si="63"/>
        <v>0</v>
      </c>
      <c r="BC42" s="162">
        <f t="shared" si="64"/>
        <v>0</v>
      </c>
      <c r="BD42" s="162">
        <f t="shared" si="65"/>
        <v>0</v>
      </c>
      <c r="BE42" s="162">
        <f t="shared" si="66"/>
        <v>0</v>
      </c>
      <c r="BF42" s="162">
        <f t="shared" si="67"/>
        <v>0</v>
      </c>
      <c r="BG42" s="162">
        <f t="shared" si="68"/>
        <v>0</v>
      </c>
      <c r="BH42" s="162">
        <f t="shared" si="69"/>
        <v>0</v>
      </c>
      <c r="BI42" s="162">
        <f t="shared" si="70"/>
        <v>0</v>
      </c>
      <c r="BJ42" s="162">
        <f t="shared" si="71"/>
        <v>0</v>
      </c>
      <c r="BK42" s="162">
        <f t="shared" si="72"/>
        <v>0</v>
      </c>
      <c r="BL42" s="162">
        <f t="shared" si="73"/>
        <v>0</v>
      </c>
      <c r="BM42" s="162">
        <f t="shared" si="74"/>
        <v>0</v>
      </c>
      <c r="BN42" s="162">
        <f t="shared" si="75"/>
        <v>0</v>
      </c>
      <c r="BO42" s="162">
        <f t="shared" si="76"/>
        <v>0</v>
      </c>
      <c r="BP42" s="162">
        <f t="shared" si="77"/>
        <v>0</v>
      </c>
      <c r="BQ42" s="162">
        <f t="shared" si="78"/>
        <v>0</v>
      </c>
      <c r="BR42" s="162">
        <f t="shared" si="79"/>
        <v>0</v>
      </c>
      <c r="BS42" s="162">
        <f t="shared" si="80"/>
        <v>0</v>
      </c>
      <c r="BT42" s="162">
        <f t="shared" si="81"/>
        <v>0</v>
      </c>
      <c r="BU42" s="162">
        <f t="shared" si="82"/>
        <v>0</v>
      </c>
      <c r="BV42" s="162">
        <f t="shared" si="83"/>
        <v>0</v>
      </c>
      <c r="BW42" s="162">
        <f t="shared" si="84"/>
        <v>0</v>
      </c>
      <c r="BX42" s="162">
        <f t="shared" si="85"/>
        <v>0</v>
      </c>
      <c r="BY42" s="162">
        <f t="shared" si="86"/>
        <v>0</v>
      </c>
      <c r="BZ42" s="162">
        <f t="shared" si="87"/>
        <v>0</v>
      </c>
      <c r="CA42" s="162">
        <f t="shared" si="88"/>
        <v>0</v>
      </c>
      <c r="CB42" s="162">
        <f t="shared" si="89"/>
        <v>0</v>
      </c>
      <c r="CC42" s="162">
        <f t="shared" si="90"/>
        <v>0</v>
      </c>
      <c r="CD42" s="162">
        <f t="shared" si="91"/>
        <v>0</v>
      </c>
      <c r="CE42" s="162">
        <f t="shared" si="92"/>
        <v>0</v>
      </c>
      <c r="CF42" s="162">
        <f t="shared" si="93"/>
        <v>0</v>
      </c>
      <c r="CG42" s="162">
        <f t="shared" si="94"/>
        <v>0</v>
      </c>
      <c r="CH42" s="162">
        <f t="shared" si="95"/>
        <v>0</v>
      </c>
      <c r="CL42" s="162">
        <f t="shared" si="96"/>
        <v>0</v>
      </c>
      <c r="CM42" s="162">
        <f t="shared" si="97"/>
        <v>0</v>
      </c>
      <c r="CN42" s="162">
        <f t="shared" si="98"/>
        <v>0</v>
      </c>
      <c r="CO42" s="162">
        <f t="shared" si="99"/>
        <v>0</v>
      </c>
      <c r="CP42" s="162">
        <f t="shared" si="100"/>
        <v>0</v>
      </c>
      <c r="CQ42" s="162">
        <f t="shared" si="101"/>
        <v>0</v>
      </c>
      <c r="CR42" s="162">
        <f t="shared" si="102"/>
        <v>0</v>
      </c>
      <c r="CS42" s="162">
        <f t="shared" si="103"/>
        <v>0</v>
      </c>
      <c r="CT42" s="162">
        <f t="shared" si="104"/>
        <v>0</v>
      </c>
      <c r="CU42" s="162">
        <f t="shared" si="105"/>
        <v>0</v>
      </c>
      <c r="CV42" s="162">
        <f t="shared" si="106"/>
        <v>0</v>
      </c>
      <c r="CW42" s="162">
        <f t="shared" si="107"/>
        <v>0</v>
      </c>
      <c r="CY42" s="162">
        <f t="shared" si="108"/>
        <v>1</v>
      </c>
      <c r="CZ42" s="162">
        <f t="shared" si="109"/>
        <v>1</v>
      </c>
      <c r="DA42" s="162">
        <f t="shared" si="109"/>
        <v>1</v>
      </c>
      <c r="DB42" s="162">
        <f t="shared" si="109"/>
        <v>1</v>
      </c>
      <c r="DC42" s="162">
        <f t="shared" si="109"/>
        <v>1</v>
      </c>
      <c r="DD42" s="162">
        <f t="shared" si="109"/>
        <v>1</v>
      </c>
      <c r="DE42" s="162">
        <f t="shared" si="109"/>
        <v>1</v>
      </c>
      <c r="DF42" s="162">
        <f t="shared" si="109"/>
        <v>1</v>
      </c>
      <c r="DG42" s="162">
        <f t="shared" si="109"/>
        <v>1</v>
      </c>
      <c r="DH42" s="162">
        <f t="shared" si="109"/>
        <v>1</v>
      </c>
      <c r="DI42" s="162">
        <f t="shared" si="109"/>
        <v>1</v>
      </c>
      <c r="DJ42" s="162">
        <f t="shared" si="109"/>
        <v>1</v>
      </c>
      <c r="DK42" s="162">
        <f t="shared" si="109"/>
        <v>1</v>
      </c>
    </row>
    <row r="43" spans="1:115" hidden="1" x14ac:dyDescent="0.2">
      <c r="A43" s="309"/>
      <c r="B43" s="310"/>
      <c r="C43" s="310"/>
      <c r="D43" s="200"/>
      <c r="E43" s="311"/>
      <c r="F43" s="312"/>
      <c r="G43" s="313"/>
      <c r="H43" s="312"/>
      <c r="I43" s="312"/>
      <c r="J43" s="313"/>
      <c r="K43" s="312"/>
      <c r="L43" s="312"/>
      <c r="M43" s="313"/>
      <c r="N43" s="312"/>
      <c r="O43" s="312"/>
      <c r="P43" s="313"/>
      <c r="Q43" s="312"/>
      <c r="R43" s="312"/>
      <c r="S43" s="313"/>
      <c r="T43" s="312"/>
      <c r="U43" s="312"/>
      <c r="V43" s="313"/>
      <c r="W43" s="312"/>
      <c r="X43" s="312"/>
      <c r="Y43" s="313"/>
      <c r="Z43" s="312"/>
      <c r="AA43" s="312"/>
      <c r="AB43" s="313"/>
      <c r="AC43" s="312"/>
      <c r="AD43" s="312"/>
      <c r="AE43" s="313"/>
      <c r="AF43" s="312"/>
      <c r="AG43" s="312"/>
      <c r="AH43" s="313"/>
      <c r="AI43" s="312"/>
      <c r="AJ43" s="312"/>
      <c r="AK43" s="313"/>
      <c r="AL43" s="312"/>
      <c r="AM43" s="312"/>
      <c r="AN43" s="313"/>
      <c r="AO43" s="200"/>
      <c r="AP43" s="200"/>
      <c r="AQ43" s="321">
        <f>IF(ISNA(HLOOKUP("o",$AY43:$CH$58,59-ROW(),0)),0,HLOOKUP("o",$AY43:$CH$58,59-ROW(),0))</f>
        <v>0</v>
      </c>
      <c r="AR43" s="321">
        <f t="shared" si="55"/>
        <v>0</v>
      </c>
      <c r="AS43" s="315">
        <f t="shared" si="56"/>
        <v>9</v>
      </c>
      <c r="AT43" s="316" t="str">
        <f t="shared" si="57"/>
        <v/>
      </c>
      <c r="AW43" s="317">
        <f t="shared" si="58"/>
        <v>0</v>
      </c>
      <c r="AX43" s="316">
        <f t="shared" si="59"/>
        <v>-1</v>
      </c>
      <c r="AY43" s="162">
        <f t="shared" si="60"/>
        <v>0</v>
      </c>
      <c r="AZ43" s="162">
        <f t="shared" si="61"/>
        <v>0</v>
      </c>
      <c r="BA43" s="162">
        <f t="shared" si="62"/>
        <v>0</v>
      </c>
      <c r="BB43" s="162">
        <f t="shared" si="63"/>
        <v>0</v>
      </c>
      <c r="BC43" s="162">
        <f t="shared" si="64"/>
        <v>0</v>
      </c>
      <c r="BD43" s="162">
        <f t="shared" si="65"/>
        <v>0</v>
      </c>
      <c r="BE43" s="162">
        <f t="shared" si="66"/>
        <v>0</v>
      </c>
      <c r="BF43" s="162">
        <f t="shared" si="67"/>
        <v>0</v>
      </c>
      <c r="BG43" s="162">
        <f t="shared" si="68"/>
        <v>0</v>
      </c>
      <c r="BH43" s="162">
        <f t="shared" si="69"/>
        <v>0</v>
      </c>
      <c r="BI43" s="162">
        <f t="shared" si="70"/>
        <v>0</v>
      </c>
      <c r="BJ43" s="162">
        <f t="shared" si="71"/>
        <v>0</v>
      </c>
      <c r="BK43" s="162">
        <f t="shared" si="72"/>
        <v>0</v>
      </c>
      <c r="BL43" s="162">
        <f t="shared" si="73"/>
        <v>0</v>
      </c>
      <c r="BM43" s="162">
        <f t="shared" si="74"/>
        <v>0</v>
      </c>
      <c r="BN43" s="162">
        <f t="shared" si="75"/>
        <v>0</v>
      </c>
      <c r="BO43" s="162">
        <f t="shared" si="76"/>
        <v>0</v>
      </c>
      <c r="BP43" s="162">
        <f t="shared" si="77"/>
        <v>0</v>
      </c>
      <c r="BQ43" s="162">
        <f t="shared" si="78"/>
        <v>0</v>
      </c>
      <c r="BR43" s="162">
        <f t="shared" si="79"/>
        <v>0</v>
      </c>
      <c r="BS43" s="162">
        <f t="shared" si="80"/>
        <v>0</v>
      </c>
      <c r="BT43" s="162">
        <f t="shared" si="81"/>
        <v>0</v>
      </c>
      <c r="BU43" s="162">
        <f t="shared" si="82"/>
        <v>0</v>
      </c>
      <c r="BV43" s="162">
        <f t="shared" si="83"/>
        <v>0</v>
      </c>
      <c r="BW43" s="162">
        <f t="shared" si="84"/>
        <v>0</v>
      </c>
      <c r="BX43" s="162">
        <f t="shared" si="85"/>
        <v>0</v>
      </c>
      <c r="BY43" s="162">
        <f t="shared" si="86"/>
        <v>0</v>
      </c>
      <c r="BZ43" s="162">
        <f t="shared" si="87"/>
        <v>0</v>
      </c>
      <c r="CA43" s="162">
        <f t="shared" si="88"/>
        <v>0</v>
      </c>
      <c r="CB43" s="162">
        <f t="shared" si="89"/>
        <v>0</v>
      </c>
      <c r="CC43" s="162">
        <f t="shared" si="90"/>
        <v>0</v>
      </c>
      <c r="CD43" s="162">
        <f t="shared" si="91"/>
        <v>0</v>
      </c>
      <c r="CE43" s="162">
        <f t="shared" si="92"/>
        <v>0</v>
      </c>
      <c r="CF43" s="162">
        <f t="shared" si="93"/>
        <v>0</v>
      </c>
      <c r="CG43" s="162">
        <f t="shared" si="94"/>
        <v>0</v>
      </c>
      <c r="CH43" s="162">
        <f t="shared" si="95"/>
        <v>0</v>
      </c>
      <c r="CL43" s="162">
        <f t="shared" si="96"/>
        <v>0</v>
      </c>
      <c r="CM43" s="162">
        <f t="shared" si="97"/>
        <v>0</v>
      </c>
      <c r="CN43" s="162">
        <f t="shared" si="98"/>
        <v>0</v>
      </c>
      <c r="CO43" s="162">
        <f t="shared" si="99"/>
        <v>0</v>
      </c>
      <c r="CP43" s="162">
        <f t="shared" si="100"/>
        <v>0</v>
      </c>
      <c r="CQ43" s="162">
        <f t="shared" si="101"/>
        <v>0</v>
      </c>
      <c r="CR43" s="162">
        <f t="shared" si="102"/>
        <v>0</v>
      </c>
      <c r="CS43" s="162">
        <f t="shared" si="103"/>
        <v>0</v>
      </c>
      <c r="CT43" s="162">
        <f t="shared" si="104"/>
        <v>0</v>
      </c>
      <c r="CU43" s="162">
        <f t="shared" si="105"/>
        <v>0</v>
      </c>
      <c r="CV43" s="162">
        <f t="shared" si="106"/>
        <v>0</v>
      </c>
      <c r="CW43" s="162">
        <f t="shared" si="107"/>
        <v>0</v>
      </c>
      <c r="CY43" s="162">
        <f t="shared" si="108"/>
        <v>1</v>
      </c>
      <c r="CZ43" s="162">
        <f t="shared" si="109"/>
        <v>1</v>
      </c>
      <c r="DA43" s="162">
        <f t="shared" si="109"/>
        <v>1</v>
      </c>
      <c r="DB43" s="162">
        <f t="shared" si="109"/>
        <v>1</v>
      </c>
      <c r="DC43" s="162">
        <f t="shared" si="109"/>
        <v>1</v>
      </c>
      <c r="DD43" s="162">
        <f t="shared" si="109"/>
        <v>1</v>
      </c>
      <c r="DE43" s="162">
        <f t="shared" si="109"/>
        <v>1</v>
      </c>
      <c r="DF43" s="162">
        <f t="shared" si="109"/>
        <v>1</v>
      </c>
      <c r="DG43" s="162">
        <f t="shared" si="109"/>
        <v>1</v>
      </c>
      <c r="DH43" s="162">
        <f t="shared" si="109"/>
        <v>1</v>
      </c>
      <c r="DI43" s="162">
        <f t="shared" si="109"/>
        <v>1</v>
      </c>
      <c r="DJ43" s="162">
        <f t="shared" si="109"/>
        <v>1</v>
      </c>
      <c r="DK43" s="162">
        <f t="shared" si="109"/>
        <v>1</v>
      </c>
    </row>
    <row r="44" spans="1:115" hidden="1" x14ac:dyDescent="0.2">
      <c r="A44" s="309"/>
      <c r="B44" s="310"/>
      <c r="C44" s="310"/>
      <c r="D44" s="200"/>
      <c r="E44" s="311"/>
      <c r="F44" s="312"/>
      <c r="G44" s="313"/>
      <c r="H44" s="312"/>
      <c r="I44" s="312"/>
      <c r="J44" s="313"/>
      <c r="K44" s="312"/>
      <c r="L44" s="312"/>
      <c r="M44" s="313"/>
      <c r="N44" s="312"/>
      <c r="O44" s="312"/>
      <c r="P44" s="313"/>
      <c r="Q44" s="312"/>
      <c r="R44" s="312"/>
      <c r="S44" s="313"/>
      <c r="T44" s="312"/>
      <c r="U44" s="312"/>
      <c r="V44" s="313"/>
      <c r="W44" s="312"/>
      <c r="X44" s="312"/>
      <c r="Y44" s="313"/>
      <c r="Z44" s="312"/>
      <c r="AA44" s="312"/>
      <c r="AB44" s="313"/>
      <c r="AC44" s="312"/>
      <c r="AD44" s="312"/>
      <c r="AE44" s="313"/>
      <c r="AF44" s="312"/>
      <c r="AG44" s="312"/>
      <c r="AH44" s="313"/>
      <c r="AI44" s="312"/>
      <c r="AJ44" s="312"/>
      <c r="AK44" s="313"/>
      <c r="AL44" s="312"/>
      <c r="AM44" s="312"/>
      <c r="AN44" s="313"/>
      <c r="AO44" s="200"/>
      <c r="AP44" s="200"/>
      <c r="AQ44" s="321">
        <f>IF(ISNA(HLOOKUP("o",$AY44:$CH$58,59-ROW(),0)),0,HLOOKUP("o",$AY44:$CH$58,59-ROW(),0))</f>
        <v>0</v>
      </c>
      <c r="AR44" s="321">
        <f t="shared" si="55"/>
        <v>0</v>
      </c>
      <c r="AS44" s="315">
        <f t="shared" si="56"/>
        <v>9</v>
      </c>
      <c r="AT44" s="316" t="str">
        <f t="shared" si="57"/>
        <v/>
      </c>
      <c r="AW44" s="317">
        <f t="shared" si="58"/>
        <v>0</v>
      </c>
      <c r="AX44" s="316">
        <f t="shared" si="59"/>
        <v>-1</v>
      </c>
      <c r="AY44" s="162">
        <f t="shared" si="60"/>
        <v>0</v>
      </c>
      <c r="AZ44" s="162">
        <f t="shared" si="61"/>
        <v>0</v>
      </c>
      <c r="BA44" s="162">
        <f t="shared" si="62"/>
        <v>0</v>
      </c>
      <c r="BB44" s="162">
        <f t="shared" si="63"/>
        <v>0</v>
      </c>
      <c r="BC44" s="162">
        <f t="shared" si="64"/>
        <v>0</v>
      </c>
      <c r="BD44" s="162">
        <f t="shared" si="65"/>
        <v>0</v>
      </c>
      <c r="BE44" s="162">
        <f t="shared" si="66"/>
        <v>0</v>
      </c>
      <c r="BF44" s="162">
        <f t="shared" si="67"/>
        <v>0</v>
      </c>
      <c r="BG44" s="162">
        <f t="shared" si="68"/>
        <v>0</v>
      </c>
      <c r="BH44" s="162">
        <f t="shared" si="69"/>
        <v>0</v>
      </c>
      <c r="BI44" s="162">
        <f t="shared" si="70"/>
        <v>0</v>
      </c>
      <c r="BJ44" s="162">
        <f t="shared" si="71"/>
        <v>0</v>
      </c>
      <c r="BK44" s="162">
        <f t="shared" si="72"/>
        <v>0</v>
      </c>
      <c r="BL44" s="162">
        <f t="shared" si="73"/>
        <v>0</v>
      </c>
      <c r="BM44" s="162">
        <f t="shared" si="74"/>
        <v>0</v>
      </c>
      <c r="BN44" s="162">
        <f t="shared" si="75"/>
        <v>0</v>
      </c>
      <c r="BO44" s="162">
        <f t="shared" si="76"/>
        <v>0</v>
      </c>
      <c r="BP44" s="162">
        <f t="shared" si="77"/>
        <v>0</v>
      </c>
      <c r="BQ44" s="162">
        <f t="shared" si="78"/>
        <v>0</v>
      </c>
      <c r="BR44" s="162">
        <f t="shared" si="79"/>
        <v>0</v>
      </c>
      <c r="BS44" s="162">
        <f t="shared" si="80"/>
        <v>0</v>
      </c>
      <c r="BT44" s="162">
        <f t="shared" si="81"/>
        <v>0</v>
      </c>
      <c r="BU44" s="162">
        <f t="shared" si="82"/>
        <v>0</v>
      </c>
      <c r="BV44" s="162">
        <f t="shared" si="83"/>
        <v>0</v>
      </c>
      <c r="BW44" s="162">
        <f t="shared" si="84"/>
        <v>0</v>
      </c>
      <c r="BX44" s="162">
        <f t="shared" si="85"/>
        <v>0</v>
      </c>
      <c r="BY44" s="162">
        <f t="shared" si="86"/>
        <v>0</v>
      </c>
      <c r="BZ44" s="162">
        <f t="shared" si="87"/>
        <v>0</v>
      </c>
      <c r="CA44" s="162">
        <f t="shared" si="88"/>
        <v>0</v>
      </c>
      <c r="CB44" s="162">
        <f t="shared" si="89"/>
        <v>0</v>
      </c>
      <c r="CC44" s="162">
        <f t="shared" si="90"/>
        <v>0</v>
      </c>
      <c r="CD44" s="162">
        <f t="shared" si="91"/>
        <v>0</v>
      </c>
      <c r="CE44" s="162">
        <f t="shared" si="92"/>
        <v>0</v>
      </c>
      <c r="CF44" s="162">
        <f t="shared" si="93"/>
        <v>0</v>
      </c>
      <c r="CG44" s="162">
        <f t="shared" si="94"/>
        <v>0</v>
      </c>
      <c r="CH44" s="162">
        <f t="shared" si="95"/>
        <v>0</v>
      </c>
      <c r="CL44" s="162">
        <f t="shared" si="96"/>
        <v>0</v>
      </c>
      <c r="CM44" s="162">
        <f t="shared" si="97"/>
        <v>0</v>
      </c>
      <c r="CN44" s="162">
        <f t="shared" si="98"/>
        <v>0</v>
      </c>
      <c r="CO44" s="162">
        <f t="shared" si="99"/>
        <v>0</v>
      </c>
      <c r="CP44" s="162">
        <f t="shared" si="100"/>
        <v>0</v>
      </c>
      <c r="CQ44" s="162">
        <f t="shared" si="101"/>
        <v>0</v>
      </c>
      <c r="CR44" s="162">
        <f t="shared" si="102"/>
        <v>0</v>
      </c>
      <c r="CS44" s="162">
        <f t="shared" si="103"/>
        <v>0</v>
      </c>
      <c r="CT44" s="162">
        <f t="shared" si="104"/>
        <v>0</v>
      </c>
      <c r="CU44" s="162">
        <f t="shared" si="105"/>
        <v>0</v>
      </c>
      <c r="CV44" s="162">
        <f t="shared" si="106"/>
        <v>0</v>
      </c>
      <c r="CW44" s="162">
        <f t="shared" si="107"/>
        <v>0</v>
      </c>
      <c r="CY44" s="162">
        <f t="shared" si="108"/>
        <v>1</v>
      </c>
      <c r="CZ44" s="162">
        <f t="shared" si="109"/>
        <v>1</v>
      </c>
      <c r="DA44" s="162">
        <f t="shared" si="109"/>
        <v>1</v>
      </c>
      <c r="DB44" s="162">
        <f t="shared" si="109"/>
        <v>1</v>
      </c>
      <c r="DC44" s="162">
        <f t="shared" si="109"/>
        <v>1</v>
      </c>
      <c r="DD44" s="162">
        <f t="shared" si="109"/>
        <v>1</v>
      </c>
      <c r="DE44" s="162">
        <f t="shared" si="109"/>
        <v>1</v>
      </c>
      <c r="DF44" s="162">
        <f t="shared" si="109"/>
        <v>1</v>
      </c>
      <c r="DG44" s="162">
        <f t="shared" si="109"/>
        <v>1</v>
      </c>
      <c r="DH44" s="162">
        <f t="shared" si="109"/>
        <v>1</v>
      </c>
      <c r="DI44" s="162">
        <f t="shared" si="109"/>
        <v>1</v>
      </c>
      <c r="DJ44" s="162">
        <f t="shared" si="109"/>
        <v>1</v>
      </c>
      <c r="DK44" s="162">
        <f t="shared" si="109"/>
        <v>1</v>
      </c>
    </row>
    <row r="45" spans="1:115" hidden="1" x14ac:dyDescent="0.2">
      <c r="A45" s="309"/>
      <c r="B45" s="310"/>
      <c r="C45" s="310"/>
      <c r="D45" s="200"/>
      <c r="E45" s="311"/>
      <c r="F45" s="312"/>
      <c r="G45" s="313"/>
      <c r="H45" s="312"/>
      <c r="I45" s="312"/>
      <c r="J45" s="313"/>
      <c r="K45" s="312"/>
      <c r="L45" s="312"/>
      <c r="M45" s="313"/>
      <c r="N45" s="312"/>
      <c r="O45" s="312"/>
      <c r="P45" s="313"/>
      <c r="Q45" s="312"/>
      <c r="R45" s="312"/>
      <c r="S45" s="313"/>
      <c r="T45" s="312"/>
      <c r="U45" s="312"/>
      <c r="V45" s="313"/>
      <c r="W45" s="312"/>
      <c r="X45" s="312"/>
      <c r="Y45" s="313"/>
      <c r="Z45" s="312"/>
      <c r="AA45" s="312"/>
      <c r="AB45" s="313"/>
      <c r="AC45" s="312"/>
      <c r="AD45" s="312"/>
      <c r="AE45" s="313"/>
      <c r="AF45" s="312"/>
      <c r="AG45" s="312"/>
      <c r="AH45" s="313"/>
      <c r="AI45" s="312"/>
      <c r="AJ45" s="312"/>
      <c r="AK45" s="313"/>
      <c r="AL45" s="312"/>
      <c r="AM45" s="312"/>
      <c r="AN45" s="313"/>
      <c r="AO45" s="200"/>
      <c r="AP45" s="200"/>
      <c r="AQ45" s="321">
        <f>IF(ISNA(HLOOKUP("o",$AY45:$CH$58,59-ROW(),0)),0,HLOOKUP("o",$AY45:$CH$58,59-ROW(),0))</f>
        <v>0</v>
      </c>
      <c r="AR45" s="321">
        <f t="shared" si="55"/>
        <v>0</v>
      </c>
      <c r="AS45" s="315">
        <f t="shared" si="56"/>
        <v>9</v>
      </c>
      <c r="AT45" s="316" t="str">
        <f t="shared" si="57"/>
        <v/>
      </c>
      <c r="AW45" s="317">
        <f t="shared" si="58"/>
        <v>0</v>
      </c>
      <c r="AX45" s="316">
        <f t="shared" si="59"/>
        <v>-1</v>
      </c>
      <c r="AY45" s="162">
        <f t="shared" si="60"/>
        <v>0</v>
      </c>
      <c r="AZ45" s="162">
        <f t="shared" si="61"/>
        <v>0</v>
      </c>
      <c r="BA45" s="162">
        <f t="shared" si="62"/>
        <v>0</v>
      </c>
      <c r="BB45" s="162">
        <f t="shared" si="63"/>
        <v>0</v>
      </c>
      <c r="BC45" s="162">
        <f t="shared" si="64"/>
        <v>0</v>
      </c>
      <c r="BD45" s="162">
        <f t="shared" si="65"/>
        <v>0</v>
      </c>
      <c r="BE45" s="162">
        <f t="shared" si="66"/>
        <v>0</v>
      </c>
      <c r="BF45" s="162">
        <f t="shared" si="67"/>
        <v>0</v>
      </c>
      <c r="BG45" s="162">
        <f t="shared" si="68"/>
        <v>0</v>
      </c>
      <c r="BH45" s="162">
        <f t="shared" si="69"/>
        <v>0</v>
      </c>
      <c r="BI45" s="162">
        <f t="shared" si="70"/>
        <v>0</v>
      </c>
      <c r="BJ45" s="162">
        <f t="shared" si="71"/>
        <v>0</v>
      </c>
      <c r="BK45" s="162">
        <f t="shared" si="72"/>
        <v>0</v>
      </c>
      <c r="BL45" s="162">
        <f t="shared" si="73"/>
        <v>0</v>
      </c>
      <c r="BM45" s="162">
        <f t="shared" si="74"/>
        <v>0</v>
      </c>
      <c r="BN45" s="162">
        <f t="shared" si="75"/>
        <v>0</v>
      </c>
      <c r="BO45" s="162">
        <f t="shared" si="76"/>
        <v>0</v>
      </c>
      <c r="BP45" s="162">
        <f t="shared" si="77"/>
        <v>0</v>
      </c>
      <c r="BQ45" s="162">
        <f t="shared" si="78"/>
        <v>0</v>
      </c>
      <c r="BR45" s="162">
        <f t="shared" si="79"/>
        <v>0</v>
      </c>
      <c r="BS45" s="162">
        <f t="shared" si="80"/>
        <v>0</v>
      </c>
      <c r="BT45" s="162">
        <f t="shared" si="81"/>
        <v>0</v>
      </c>
      <c r="BU45" s="162">
        <f t="shared" si="82"/>
        <v>0</v>
      </c>
      <c r="BV45" s="162">
        <f t="shared" si="83"/>
        <v>0</v>
      </c>
      <c r="BW45" s="162">
        <f t="shared" si="84"/>
        <v>0</v>
      </c>
      <c r="BX45" s="162">
        <f t="shared" si="85"/>
        <v>0</v>
      </c>
      <c r="BY45" s="162">
        <f t="shared" si="86"/>
        <v>0</v>
      </c>
      <c r="BZ45" s="162">
        <f t="shared" si="87"/>
        <v>0</v>
      </c>
      <c r="CA45" s="162">
        <f t="shared" si="88"/>
        <v>0</v>
      </c>
      <c r="CB45" s="162">
        <f t="shared" si="89"/>
        <v>0</v>
      </c>
      <c r="CC45" s="162">
        <f t="shared" si="90"/>
        <v>0</v>
      </c>
      <c r="CD45" s="162">
        <f t="shared" si="91"/>
        <v>0</v>
      </c>
      <c r="CE45" s="162">
        <f t="shared" si="92"/>
        <v>0</v>
      </c>
      <c r="CF45" s="162">
        <f t="shared" si="93"/>
        <v>0</v>
      </c>
      <c r="CG45" s="162">
        <f t="shared" si="94"/>
        <v>0</v>
      </c>
      <c r="CH45" s="162">
        <f t="shared" si="95"/>
        <v>0</v>
      </c>
      <c r="CL45" s="162">
        <f t="shared" si="96"/>
        <v>0</v>
      </c>
      <c r="CM45" s="162">
        <f t="shared" si="97"/>
        <v>0</v>
      </c>
      <c r="CN45" s="162">
        <f t="shared" si="98"/>
        <v>0</v>
      </c>
      <c r="CO45" s="162">
        <f t="shared" si="99"/>
        <v>0</v>
      </c>
      <c r="CP45" s="162">
        <f t="shared" si="100"/>
        <v>0</v>
      </c>
      <c r="CQ45" s="162">
        <f t="shared" si="101"/>
        <v>0</v>
      </c>
      <c r="CR45" s="162">
        <f t="shared" si="102"/>
        <v>0</v>
      </c>
      <c r="CS45" s="162">
        <f t="shared" si="103"/>
        <v>0</v>
      </c>
      <c r="CT45" s="162">
        <f t="shared" si="104"/>
        <v>0</v>
      </c>
      <c r="CU45" s="162">
        <f t="shared" si="105"/>
        <v>0</v>
      </c>
      <c r="CV45" s="162">
        <f t="shared" si="106"/>
        <v>0</v>
      </c>
      <c r="CW45" s="162">
        <f t="shared" si="107"/>
        <v>0</v>
      </c>
      <c r="CY45" s="162">
        <f t="shared" si="108"/>
        <v>1</v>
      </c>
      <c r="CZ45" s="162">
        <f t="shared" si="109"/>
        <v>1</v>
      </c>
      <c r="DA45" s="162">
        <f t="shared" si="109"/>
        <v>1</v>
      </c>
      <c r="DB45" s="162">
        <f t="shared" si="109"/>
        <v>1</v>
      </c>
      <c r="DC45" s="162">
        <f t="shared" si="109"/>
        <v>1</v>
      </c>
      <c r="DD45" s="162">
        <f t="shared" si="109"/>
        <v>1</v>
      </c>
      <c r="DE45" s="162">
        <f t="shared" si="109"/>
        <v>1</v>
      </c>
      <c r="DF45" s="162">
        <f t="shared" si="109"/>
        <v>1</v>
      </c>
      <c r="DG45" s="162">
        <f t="shared" si="109"/>
        <v>1</v>
      </c>
      <c r="DH45" s="162">
        <f t="shared" si="109"/>
        <v>1</v>
      </c>
      <c r="DI45" s="162">
        <f t="shared" si="109"/>
        <v>1</v>
      </c>
      <c r="DJ45" s="162">
        <f t="shared" si="109"/>
        <v>1</v>
      </c>
      <c r="DK45" s="162">
        <f t="shared" si="109"/>
        <v>1</v>
      </c>
    </row>
    <row r="46" spans="1:115" hidden="1" x14ac:dyDescent="0.2">
      <c r="A46" s="309"/>
      <c r="B46" s="310"/>
      <c r="C46" s="310"/>
      <c r="D46" s="200"/>
      <c r="E46" s="311"/>
      <c r="F46" s="312"/>
      <c r="G46" s="313"/>
      <c r="H46" s="312"/>
      <c r="I46" s="312"/>
      <c r="J46" s="313"/>
      <c r="K46" s="312"/>
      <c r="L46" s="312"/>
      <c r="M46" s="313"/>
      <c r="N46" s="312"/>
      <c r="O46" s="312"/>
      <c r="P46" s="313"/>
      <c r="Q46" s="312"/>
      <c r="R46" s="312"/>
      <c r="S46" s="313"/>
      <c r="T46" s="312"/>
      <c r="U46" s="312"/>
      <c r="V46" s="313"/>
      <c r="W46" s="312"/>
      <c r="X46" s="312"/>
      <c r="Y46" s="313"/>
      <c r="Z46" s="312"/>
      <c r="AA46" s="312"/>
      <c r="AB46" s="313"/>
      <c r="AC46" s="312"/>
      <c r="AD46" s="312"/>
      <c r="AE46" s="313"/>
      <c r="AF46" s="312"/>
      <c r="AG46" s="312"/>
      <c r="AH46" s="313"/>
      <c r="AI46" s="312"/>
      <c r="AJ46" s="312"/>
      <c r="AK46" s="313"/>
      <c r="AL46" s="312"/>
      <c r="AM46" s="312"/>
      <c r="AN46" s="313"/>
      <c r="AO46" s="200"/>
      <c r="AP46" s="200"/>
      <c r="AQ46" s="321">
        <f>IF(ISNA(HLOOKUP("o",$AY46:$CH$58,59-ROW(),0)),0,HLOOKUP("o",$AY46:$CH$58,59-ROW(),0))</f>
        <v>0</v>
      </c>
      <c r="AR46" s="321">
        <f t="shared" si="55"/>
        <v>0</v>
      </c>
      <c r="AS46" s="315">
        <f t="shared" si="56"/>
        <v>9</v>
      </c>
      <c r="AT46" s="316" t="str">
        <f t="shared" si="57"/>
        <v/>
      </c>
      <c r="AW46" s="317">
        <f t="shared" si="58"/>
        <v>0</v>
      </c>
      <c r="AX46" s="316">
        <f t="shared" si="59"/>
        <v>-1</v>
      </c>
      <c r="AY46" s="162">
        <f t="shared" si="60"/>
        <v>0</v>
      </c>
      <c r="AZ46" s="162">
        <f t="shared" si="61"/>
        <v>0</v>
      </c>
      <c r="BA46" s="162">
        <f t="shared" si="62"/>
        <v>0</v>
      </c>
      <c r="BB46" s="162">
        <f t="shared" si="63"/>
        <v>0</v>
      </c>
      <c r="BC46" s="162">
        <f t="shared" si="64"/>
        <v>0</v>
      </c>
      <c r="BD46" s="162">
        <f t="shared" si="65"/>
        <v>0</v>
      </c>
      <c r="BE46" s="162">
        <f t="shared" si="66"/>
        <v>0</v>
      </c>
      <c r="BF46" s="162">
        <f t="shared" si="67"/>
        <v>0</v>
      </c>
      <c r="BG46" s="162">
        <f t="shared" si="68"/>
        <v>0</v>
      </c>
      <c r="BH46" s="162">
        <f t="shared" si="69"/>
        <v>0</v>
      </c>
      <c r="BI46" s="162">
        <f t="shared" si="70"/>
        <v>0</v>
      </c>
      <c r="BJ46" s="162">
        <f t="shared" si="71"/>
        <v>0</v>
      </c>
      <c r="BK46" s="162">
        <f t="shared" si="72"/>
        <v>0</v>
      </c>
      <c r="BL46" s="162">
        <f t="shared" si="73"/>
        <v>0</v>
      </c>
      <c r="BM46" s="162">
        <f t="shared" si="74"/>
        <v>0</v>
      </c>
      <c r="BN46" s="162">
        <f t="shared" si="75"/>
        <v>0</v>
      </c>
      <c r="BO46" s="162">
        <f t="shared" si="76"/>
        <v>0</v>
      </c>
      <c r="BP46" s="162">
        <f t="shared" si="77"/>
        <v>0</v>
      </c>
      <c r="BQ46" s="162">
        <f t="shared" si="78"/>
        <v>0</v>
      </c>
      <c r="BR46" s="162">
        <f t="shared" si="79"/>
        <v>0</v>
      </c>
      <c r="BS46" s="162">
        <f t="shared" si="80"/>
        <v>0</v>
      </c>
      <c r="BT46" s="162">
        <f t="shared" si="81"/>
        <v>0</v>
      </c>
      <c r="BU46" s="162">
        <f t="shared" si="82"/>
        <v>0</v>
      </c>
      <c r="BV46" s="162">
        <f t="shared" si="83"/>
        <v>0</v>
      </c>
      <c r="BW46" s="162">
        <f t="shared" si="84"/>
        <v>0</v>
      </c>
      <c r="BX46" s="162">
        <f t="shared" si="85"/>
        <v>0</v>
      </c>
      <c r="BY46" s="162">
        <f t="shared" si="86"/>
        <v>0</v>
      </c>
      <c r="BZ46" s="162">
        <f t="shared" si="87"/>
        <v>0</v>
      </c>
      <c r="CA46" s="162">
        <f t="shared" si="88"/>
        <v>0</v>
      </c>
      <c r="CB46" s="162">
        <f t="shared" si="89"/>
        <v>0</v>
      </c>
      <c r="CC46" s="162">
        <f t="shared" si="90"/>
        <v>0</v>
      </c>
      <c r="CD46" s="162">
        <f t="shared" si="91"/>
        <v>0</v>
      </c>
      <c r="CE46" s="162">
        <f t="shared" si="92"/>
        <v>0</v>
      </c>
      <c r="CF46" s="162">
        <f t="shared" si="93"/>
        <v>0</v>
      </c>
      <c r="CG46" s="162">
        <f t="shared" si="94"/>
        <v>0</v>
      </c>
      <c r="CH46" s="162">
        <f t="shared" si="95"/>
        <v>0</v>
      </c>
      <c r="CL46" s="162">
        <f t="shared" si="96"/>
        <v>0</v>
      </c>
      <c r="CM46" s="162">
        <f t="shared" si="97"/>
        <v>0</v>
      </c>
      <c r="CN46" s="162">
        <f t="shared" si="98"/>
        <v>0</v>
      </c>
      <c r="CO46" s="162">
        <f t="shared" si="99"/>
        <v>0</v>
      </c>
      <c r="CP46" s="162">
        <f t="shared" si="100"/>
        <v>0</v>
      </c>
      <c r="CQ46" s="162">
        <f t="shared" si="101"/>
        <v>0</v>
      </c>
      <c r="CR46" s="162">
        <f t="shared" si="102"/>
        <v>0</v>
      </c>
      <c r="CS46" s="162">
        <f t="shared" si="103"/>
        <v>0</v>
      </c>
      <c r="CT46" s="162">
        <f t="shared" si="104"/>
        <v>0</v>
      </c>
      <c r="CU46" s="162">
        <f t="shared" si="105"/>
        <v>0</v>
      </c>
      <c r="CV46" s="162">
        <f t="shared" si="106"/>
        <v>0</v>
      </c>
      <c r="CW46" s="162">
        <f t="shared" si="107"/>
        <v>0</v>
      </c>
      <c r="CY46" s="162">
        <f t="shared" si="108"/>
        <v>1</v>
      </c>
      <c r="CZ46" s="162">
        <f t="shared" si="109"/>
        <v>1</v>
      </c>
      <c r="DA46" s="162">
        <f t="shared" si="109"/>
        <v>1</v>
      </c>
      <c r="DB46" s="162">
        <f t="shared" si="109"/>
        <v>1</v>
      </c>
      <c r="DC46" s="162">
        <f t="shared" ref="DC46:DK77" si="110">IF(OR(DB46=1,AND(CO46=CO$24,OR(CP$23&lt;&gt;0,CO$23=1))),1,0)</f>
        <v>1</v>
      </c>
      <c r="DD46" s="162">
        <f t="shared" si="110"/>
        <v>1</v>
      </c>
      <c r="DE46" s="162">
        <f t="shared" si="110"/>
        <v>1</v>
      </c>
      <c r="DF46" s="162">
        <f t="shared" si="110"/>
        <v>1</v>
      </c>
      <c r="DG46" s="162">
        <f t="shared" si="110"/>
        <v>1</v>
      </c>
      <c r="DH46" s="162">
        <f t="shared" si="110"/>
        <v>1</v>
      </c>
      <c r="DI46" s="162">
        <f t="shared" si="110"/>
        <v>1</v>
      </c>
      <c r="DJ46" s="162">
        <f t="shared" si="110"/>
        <v>1</v>
      </c>
      <c r="DK46" s="162">
        <f t="shared" si="110"/>
        <v>1</v>
      </c>
    </row>
    <row r="47" spans="1:115" hidden="1" x14ac:dyDescent="0.2">
      <c r="A47" s="309"/>
      <c r="B47" s="310"/>
      <c r="C47" s="310"/>
      <c r="D47" s="200"/>
      <c r="E47" s="311"/>
      <c r="F47" s="312"/>
      <c r="G47" s="313"/>
      <c r="H47" s="312"/>
      <c r="I47" s="312"/>
      <c r="J47" s="313"/>
      <c r="K47" s="312"/>
      <c r="L47" s="312"/>
      <c r="M47" s="313"/>
      <c r="N47" s="312"/>
      <c r="O47" s="312"/>
      <c r="P47" s="313"/>
      <c r="Q47" s="312"/>
      <c r="R47" s="312"/>
      <c r="S47" s="313"/>
      <c r="T47" s="312"/>
      <c r="U47" s="312"/>
      <c r="V47" s="313"/>
      <c r="W47" s="312"/>
      <c r="X47" s="312"/>
      <c r="Y47" s="313"/>
      <c r="Z47" s="312"/>
      <c r="AA47" s="312"/>
      <c r="AB47" s="313"/>
      <c r="AC47" s="312"/>
      <c r="AD47" s="312"/>
      <c r="AE47" s="313"/>
      <c r="AF47" s="312"/>
      <c r="AG47" s="312"/>
      <c r="AH47" s="313"/>
      <c r="AI47" s="312"/>
      <c r="AJ47" s="312"/>
      <c r="AK47" s="313"/>
      <c r="AL47" s="312"/>
      <c r="AM47" s="312"/>
      <c r="AN47" s="313"/>
      <c r="AO47" s="200"/>
      <c r="AP47" s="200"/>
      <c r="AQ47" s="321">
        <f>IF(ISNA(HLOOKUP("o",$AY47:$CH$58,59-ROW(),0)),0,HLOOKUP("o",$AY47:$CH$58,59-ROW(),0))</f>
        <v>0</v>
      </c>
      <c r="AR47" s="321">
        <f t="shared" si="55"/>
        <v>0</v>
      </c>
      <c r="AS47" s="315">
        <f t="shared" si="56"/>
        <v>9</v>
      </c>
      <c r="AT47" s="316" t="str">
        <f t="shared" si="57"/>
        <v/>
      </c>
      <c r="AW47" s="317">
        <f t="shared" si="58"/>
        <v>0</v>
      </c>
      <c r="AX47" s="316">
        <f t="shared" si="59"/>
        <v>-1</v>
      </c>
      <c r="AY47" s="162">
        <f t="shared" si="60"/>
        <v>0</v>
      </c>
      <c r="AZ47" s="162">
        <f t="shared" si="61"/>
        <v>0</v>
      </c>
      <c r="BA47" s="162">
        <f t="shared" si="62"/>
        <v>0</v>
      </c>
      <c r="BB47" s="162">
        <f t="shared" si="63"/>
        <v>0</v>
      </c>
      <c r="BC47" s="162">
        <f t="shared" si="64"/>
        <v>0</v>
      </c>
      <c r="BD47" s="162">
        <f t="shared" si="65"/>
        <v>0</v>
      </c>
      <c r="BE47" s="162">
        <f t="shared" si="66"/>
        <v>0</v>
      </c>
      <c r="BF47" s="162">
        <f t="shared" si="67"/>
        <v>0</v>
      </c>
      <c r="BG47" s="162">
        <f t="shared" si="68"/>
        <v>0</v>
      </c>
      <c r="BH47" s="162">
        <f t="shared" si="69"/>
        <v>0</v>
      </c>
      <c r="BI47" s="162">
        <f t="shared" si="70"/>
        <v>0</v>
      </c>
      <c r="BJ47" s="162">
        <f t="shared" si="71"/>
        <v>0</v>
      </c>
      <c r="BK47" s="162">
        <f t="shared" si="72"/>
        <v>0</v>
      </c>
      <c r="BL47" s="162">
        <f t="shared" si="73"/>
        <v>0</v>
      </c>
      <c r="BM47" s="162">
        <f t="shared" si="74"/>
        <v>0</v>
      </c>
      <c r="BN47" s="162">
        <f t="shared" si="75"/>
        <v>0</v>
      </c>
      <c r="BO47" s="162">
        <f t="shared" si="76"/>
        <v>0</v>
      </c>
      <c r="BP47" s="162">
        <f t="shared" si="77"/>
        <v>0</v>
      </c>
      <c r="BQ47" s="162">
        <f t="shared" si="78"/>
        <v>0</v>
      </c>
      <c r="BR47" s="162">
        <f t="shared" si="79"/>
        <v>0</v>
      </c>
      <c r="BS47" s="162">
        <f t="shared" si="80"/>
        <v>0</v>
      </c>
      <c r="BT47" s="162">
        <f t="shared" si="81"/>
        <v>0</v>
      </c>
      <c r="BU47" s="162">
        <f t="shared" si="82"/>
        <v>0</v>
      </c>
      <c r="BV47" s="162">
        <f t="shared" si="83"/>
        <v>0</v>
      </c>
      <c r="BW47" s="162">
        <f t="shared" si="84"/>
        <v>0</v>
      </c>
      <c r="BX47" s="162">
        <f t="shared" si="85"/>
        <v>0</v>
      </c>
      <c r="BY47" s="162">
        <f t="shared" si="86"/>
        <v>0</v>
      </c>
      <c r="BZ47" s="162">
        <f t="shared" si="87"/>
        <v>0</v>
      </c>
      <c r="CA47" s="162">
        <f t="shared" si="88"/>
        <v>0</v>
      </c>
      <c r="CB47" s="162">
        <f t="shared" si="89"/>
        <v>0</v>
      </c>
      <c r="CC47" s="162">
        <f t="shared" si="90"/>
        <v>0</v>
      </c>
      <c r="CD47" s="162">
        <f t="shared" si="91"/>
        <v>0</v>
      </c>
      <c r="CE47" s="162">
        <f t="shared" si="92"/>
        <v>0</v>
      </c>
      <c r="CF47" s="162">
        <f t="shared" si="93"/>
        <v>0</v>
      </c>
      <c r="CG47" s="162">
        <f t="shared" si="94"/>
        <v>0</v>
      </c>
      <c r="CH47" s="162">
        <f t="shared" si="95"/>
        <v>0</v>
      </c>
      <c r="CL47" s="162">
        <f t="shared" si="96"/>
        <v>0</v>
      </c>
      <c r="CM47" s="162">
        <f t="shared" si="97"/>
        <v>0</v>
      </c>
      <c r="CN47" s="162">
        <f t="shared" si="98"/>
        <v>0</v>
      </c>
      <c r="CO47" s="162">
        <f t="shared" si="99"/>
        <v>0</v>
      </c>
      <c r="CP47" s="162">
        <f t="shared" si="100"/>
        <v>0</v>
      </c>
      <c r="CQ47" s="162">
        <f t="shared" si="101"/>
        <v>0</v>
      </c>
      <c r="CR47" s="162">
        <f t="shared" si="102"/>
        <v>0</v>
      </c>
      <c r="CS47" s="162">
        <f t="shared" si="103"/>
        <v>0</v>
      </c>
      <c r="CT47" s="162">
        <f t="shared" si="104"/>
        <v>0</v>
      </c>
      <c r="CU47" s="162">
        <f t="shared" si="105"/>
        <v>0</v>
      </c>
      <c r="CV47" s="162">
        <f t="shared" si="106"/>
        <v>0</v>
      </c>
      <c r="CW47" s="162">
        <f t="shared" si="107"/>
        <v>0</v>
      </c>
      <c r="CY47" s="162">
        <f t="shared" si="108"/>
        <v>1</v>
      </c>
      <c r="CZ47" s="162">
        <f t="shared" ref="CZ47:DB78" si="111">IF(OR(CY47=1,AND(CL47=CL$24,OR(CM$23&lt;&gt;0,CL$23=1))),1,0)</f>
        <v>1</v>
      </c>
      <c r="DA47" s="162">
        <f t="shared" si="111"/>
        <v>1</v>
      </c>
      <c r="DB47" s="162">
        <f t="shared" si="111"/>
        <v>1</v>
      </c>
      <c r="DC47" s="162">
        <f t="shared" si="110"/>
        <v>1</v>
      </c>
      <c r="DD47" s="162">
        <f t="shared" si="110"/>
        <v>1</v>
      </c>
      <c r="DE47" s="162">
        <f t="shared" si="110"/>
        <v>1</v>
      </c>
      <c r="DF47" s="162">
        <f t="shared" si="110"/>
        <v>1</v>
      </c>
      <c r="DG47" s="162">
        <f t="shared" si="110"/>
        <v>1</v>
      </c>
      <c r="DH47" s="162">
        <f t="shared" si="110"/>
        <v>1</v>
      </c>
      <c r="DI47" s="162">
        <f t="shared" si="110"/>
        <v>1</v>
      </c>
      <c r="DJ47" s="162">
        <f t="shared" si="110"/>
        <v>1</v>
      </c>
      <c r="DK47" s="162">
        <f t="shared" si="110"/>
        <v>1</v>
      </c>
    </row>
    <row r="48" spans="1:115" hidden="1" x14ac:dyDescent="0.2">
      <c r="A48" s="309"/>
      <c r="B48" s="310"/>
      <c r="C48" s="310"/>
      <c r="D48" s="200"/>
      <c r="E48" s="311"/>
      <c r="F48" s="312"/>
      <c r="G48" s="313"/>
      <c r="H48" s="312"/>
      <c r="I48" s="312"/>
      <c r="J48" s="313"/>
      <c r="K48" s="312"/>
      <c r="L48" s="312"/>
      <c r="M48" s="313"/>
      <c r="N48" s="312"/>
      <c r="O48" s="312"/>
      <c r="P48" s="313"/>
      <c r="Q48" s="312"/>
      <c r="R48" s="312"/>
      <c r="S48" s="313"/>
      <c r="T48" s="312"/>
      <c r="U48" s="312"/>
      <c r="V48" s="313"/>
      <c r="W48" s="312"/>
      <c r="X48" s="312"/>
      <c r="Y48" s="313"/>
      <c r="Z48" s="312"/>
      <c r="AA48" s="312"/>
      <c r="AB48" s="313"/>
      <c r="AC48" s="312"/>
      <c r="AD48" s="312"/>
      <c r="AE48" s="313"/>
      <c r="AF48" s="312"/>
      <c r="AG48" s="312"/>
      <c r="AH48" s="313"/>
      <c r="AI48" s="312"/>
      <c r="AJ48" s="312"/>
      <c r="AK48" s="313"/>
      <c r="AL48" s="312"/>
      <c r="AM48" s="312"/>
      <c r="AN48" s="313"/>
      <c r="AO48" s="200"/>
      <c r="AP48" s="200"/>
      <c r="AQ48" s="321">
        <f>IF(ISNA(HLOOKUP("o",$AY48:$CH$58,59-ROW(),0)),0,HLOOKUP("o",$AY48:$CH$58,59-ROW(),0))</f>
        <v>0</v>
      </c>
      <c r="AR48" s="321">
        <f t="shared" si="55"/>
        <v>0</v>
      </c>
      <c r="AS48" s="315">
        <f t="shared" si="56"/>
        <v>9</v>
      </c>
      <c r="AT48" s="316" t="str">
        <f t="shared" si="57"/>
        <v/>
      </c>
      <c r="AW48" s="317">
        <f t="shared" si="58"/>
        <v>0</v>
      </c>
      <c r="AX48" s="316">
        <f t="shared" si="59"/>
        <v>-1</v>
      </c>
      <c r="AY48" s="162">
        <f t="shared" si="60"/>
        <v>0</v>
      </c>
      <c r="AZ48" s="162">
        <f t="shared" si="61"/>
        <v>0</v>
      </c>
      <c r="BA48" s="162">
        <f t="shared" si="62"/>
        <v>0</v>
      </c>
      <c r="BB48" s="162">
        <f t="shared" si="63"/>
        <v>0</v>
      </c>
      <c r="BC48" s="162">
        <f t="shared" si="64"/>
        <v>0</v>
      </c>
      <c r="BD48" s="162">
        <f t="shared" si="65"/>
        <v>0</v>
      </c>
      <c r="BE48" s="162">
        <f t="shared" si="66"/>
        <v>0</v>
      </c>
      <c r="BF48" s="162">
        <f t="shared" si="67"/>
        <v>0</v>
      </c>
      <c r="BG48" s="162">
        <f t="shared" si="68"/>
        <v>0</v>
      </c>
      <c r="BH48" s="162">
        <f t="shared" si="69"/>
        <v>0</v>
      </c>
      <c r="BI48" s="162">
        <f t="shared" si="70"/>
        <v>0</v>
      </c>
      <c r="BJ48" s="162">
        <f t="shared" si="71"/>
        <v>0</v>
      </c>
      <c r="BK48" s="162">
        <f t="shared" si="72"/>
        <v>0</v>
      </c>
      <c r="BL48" s="162">
        <f t="shared" si="73"/>
        <v>0</v>
      </c>
      <c r="BM48" s="162">
        <f t="shared" si="74"/>
        <v>0</v>
      </c>
      <c r="BN48" s="162">
        <f t="shared" si="75"/>
        <v>0</v>
      </c>
      <c r="BO48" s="162">
        <f t="shared" si="76"/>
        <v>0</v>
      </c>
      <c r="BP48" s="162">
        <f t="shared" si="77"/>
        <v>0</v>
      </c>
      <c r="BQ48" s="162">
        <f t="shared" si="78"/>
        <v>0</v>
      </c>
      <c r="BR48" s="162">
        <f t="shared" si="79"/>
        <v>0</v>
      </c>
      <c r="BS48" s="162">
        <f t="shared" si="80"/>
        <v>0</v>
      </c>
      <c r="BT48" s="162">
        <f t="shared" si="81"/>
        <v>0</v>
      </c>
      <c r="BU48" s="162">
        <f t="shared" si="82"/>
        <v>0</v>
      </c>
      <c r="BV48" s="162">
        <f t="shared" si="83"/>
        <v>0</v>
      </c>
      <c r="BW48" s="162">
        <f t="shared" si="84"/>
        <v>0</v>
      </c>
      <c r="BX48" s="162">
        <f t="shared" si="85"/>
        <v>0</v>
      </c>
      <c r="BY48" s="162">
        <f t="shared" si="86"/>
        <v>0</v>
      </c>
      <c r="BZ48" s="162">
        <f t="shared" si="87"/>
        <v>0</v>
      </c>
      <c r="CA48" s="162">
        <f t="shared" si="88"/>
        <v>0</v>
      </c>
      <c r="CB48" s="162">
        <f t="shared" si="89"/>
        <v>0</v>
      </c>
      <c r="CC48" s="162">
        <f t="shared" si="90"/>
        <v>0</v>
      </c>
      <c r="CD48" s="162">
        <f t="shared" si="91"/>
        <v>0</v>
      </c>
      <c r="CE48" s="162">
        <f t="shared" si="92"/>
        <v>0</v>
      </c>
      <c r="CF48" s="162">
        <f t="shared" si="93"/>
        <v>0</v>
      </c>
      <c r="CG48" s="162">
        <f t="shared" si="94"/>
        <v>0</v>
      </c>
      <c r="CH48" s="162">
        <f t="shared" si="95"/>
        <v>0</v>
      </c>
      <c r="CL48" s="162">
        <f t="shared" si="96"/>
        <v>0</v>
      </c>
      <c r="CM48" s="162">
        <f t="shared" si="97"/>
        <v>0</v>
      </c>
      <c r="CN48" s="162">
        <f t="shared" si="98"/>
        <v>0</v>
      </c>
      <c r="CO48" s="162">
        <f t="shared" si="99"/>
        <v>0</v>
      </c>
      <c r="CP48" s="162">
        <f t="shared" si="100"/>
        <v>0</v>
      </c>
      <c r="CQ48" s="162">
        <f t="shared" si="101"/>
        <v>0</v>
      </c>
      <c r="CR48" s="162">
        <f t="shared" si="102"/>
        <v>0</v>
      </c>
      <c r="CS48" s="162">
        <f t="shared" si="103"/>
        <v>0</v>
      </c>
      <c r="CT48" s="162">
        <f t="shared" si="104"/>
        <v>0</v>
      </c>
      <c r="CU48" s="162">
        <f t="shared" si="105"/>
        <v>0</v>
      </c>
      <c r="CV48" s="162">
        <f t="shared" si="106"/>
        <v>0</v>
      </c>
      <c r="CW48" s="162">
        <f t="shared" si="107"/>
        <v>0</v>
      </c>
      <c r="CY48" s="162">
        <f t="shared" si="108"/>
        <v>1</v>
      </c>
      <c r="CZ48" s="162">
        <f t="shared" si="111"/>
        <v>1</v>
      </c>
      <c r="DA48" s="162">
        <f t="shared" si="111"/>
        <v>1</v>
      </c>
      <c r="DB48" s="162">
        <f t="shared" si="111"/>
        <v>1</v>
      </c>
      <c r="DC48" s="162">
        <f t="shared" si="110"/>
        <v>1</v>
      </c>
      <c r="DD48" s="162">
        <f t="shared" si="110"/>
        <v>1</v>
      </c>
      <c r="DE48" s="162">
        <f t="shared" si="110"/>
        <v>1</v>
      </c>
      <c r="DF48" s="162">
        <f t="shared" si="110"/>
        <v>1</v>
      </c>
      <c r="DG48" s="162">
        <f t="shared" si="110"/>
        <v>1</v>
      </c>
      <c r="DH48" s="162">
        <f t="shared" si="110"/>
        <v>1</v>
      </c>
      <c r="DI48" s="162">
        <f t="shared" si="110"/>
        <v>1</v>
      </c>
      <c r="DJ48" s="162">
        <f t="shared" si="110"/>
        <v>1</v>
      </c>
      <c r="DK48" s="162">
        <f t="shared" si="110"/>
        <v>1</v>
      </c>
    </row>
    <row r="49" spans="1:115" hidden="1" x14ac:dyDescent="0.2">
      <c r="A49" s="309"/>
      <c r="B49" s="310"/>
      <c r="C49" s="310"/>
      <c r="D49" s="200"/>
      <c r="E49" s="311"/>
      <c r="F49" s="312"/>
      <c r="G49" s="313"/>
      <c r="H49" s="312"/>
      <c r="I49" s="312"/>
      <c r="J49" s="313"/>
      <c r="K49" s="312"/>
      <c r="L49" s="312"/>
      <c r="M49" s="313"/>
      <c r="N49" s="312"/>
      <c r="O49" s="312"/>
      <c r="P49" s="313"/>
      <c r="Q49" s="312"/>
      <c r="R49" s="312"/>
      <c r="S49" s="313"/>
      <c r="T49" s="312"/>
      <c r="U49" s="312"/>
      <c r="V49" s="313"/>
      <c r="W49" s="312"/>
      <c r="X49" s="312"/>
      <c r="Y49" s="313"/>
      <c r="Z49" s="312"/>
      <c r="AA49" s="312"/>
      <c r="AB49" s="313"/>
      <c r="AC49" s="312"/>
      <c r="AD49" s="312"/>
      <c r="AE49" s="313"/>
      <c r="AF49" s="312"/>
      <c r="AG49" s="312"/>
      <c r="AH49" s="313"/>
      <c r="AI49" s="312"/>
      <c r="AJ49" s="312"/>
      <c r="AK49" s="313"/>
      <c r="AL49" s="312"/>
      <c r="AM49" s="312"/>
      <c r="AN49" s="313"/>
      <c r="AO49" s="200"/>
      <c r="AP49" s="200"/>
      <c r="AQ49" s="321">
        <f>IF(ISNA(HLOOKUP("o",$AY49:$CH$58,59-ROW(),0)),0,HLOOKUP("o",$AY49:$CH$58,59-ROW(),0))</f>
        <v>0</v>
      </c>
      <c r="AR49" s="321">
        <f t="shared" si="55"/>
        <v>0</v>
      </c>
      <c r="AS49" s="315">
        <f t="shared" si="56"/>
        <v>9</v>
      </c>
      <c r="AT49" s="316" t="str">
        <f t="shared" si="57"/>
        <v/>
      </c>
      <c r="AW49" s="317">
        <f t="shared" si="58"/>
        <v>0</v>
      </c>
      <c r="AX49" s="316">
        <f t="shared" si="59"/>
        <v>-1</v>
      </c>
      <c r="AY49" s="162">
        <f t="shared" si="60"/>
        <v>0</v>
      </c>
      <c r="AZ49" s="162">
        <f t="shared" si="61"/>
        <v>0</v>
      </c>
      <c r="BA49" s="162">
        <f t="shared" si="62"/>
        <v>0</v>
      </c>
      <c r="BB49" s="162">
        <f t="shared" si="63"/>
        <v>0</v>
      </c>
      <c r="BC49" s="162">
        <f t="shared" si="64"/>
        <v>0</v>
      </c>
      <c r="BD49" s="162">
        <f t="shared" si="65"/>
        <v>0</v>
      </c>
      <c r="BE49" s="162">
        <f t="shared" si="66"/>
        <v>0</v>
      </c>
      <c r="BF49" s="162">
        <f t="shared" si="67"/>
        <v>0</v>
      </c>
      <c r="BG49" s="162">
        <f t="shared" si="68"/>
        <v>0</v>
      </c>
      <c r="BH49" s="162">
        <f t="shared" si="69"/>
        <v>0</v>
      </c>
      <c r="BI49" s="162">
        <f t="shared" si="70"/>
        <v>0</v>
      </c>
      <c r="BJ49" s="162">
        <f t="shared" si="71"/>
        <v>0</v>
      </c>
      <c r="BK49" s="162">
        <f t="shared" si="72"/>
        <v>0</v>
      </c>
      <c r="BL49" s="162">
        <f t="shared" si="73"/>
        <v>0</v>
      </c>
      <c r="BM49" s="162">
        <f t="shared" si="74"/>
        <v>0</v>
      </c>
      <c r="BN49" s="162">
        <f t="shared" si="75"/>
        <v>0</v>
      </c>
      <c r="BO49" s="162">
        <f t="shared" si="76"/>
        <v>0</v>
      </c>
      <c r="BP49" s="162">
        <f t="shared" si="77"/>
        <v>0</v>
      </c>
      <c r="BQ49" s="162">
        <f t="shared" si="78"/>
        <v>0</v>
      </c>
      <c r="BR49" s="162">
        <f t="shared" si="79"/>
        <v>0</v>
      </c>
      <c r="BS49" s="162">
        <f t="shared" si="80"/>
        <v>0</v>
      </c>
      <c r="BT49" s="162">
        <f t="shared" si="81"/>
        <v>0</v>
      </c>
      <c r="BU49" s="162">
        <f t="shared" si="82"/>
        <v>0</v>
      </c>
      <c r="BV49" s="162">
        <f t="shared" si="83"/>
        <v>0</v>
      </c>
      <c r="BW49" s="162">
        <f t="shared" si="84"/>
        <v>0</v>
      </c>
      <c r="BX49" s="162">
        <f t="shared" si="85"/>
        <v>0</v>
      </c>
      <c r="BY49" s="162">
        <f t="shared" si="86"/>
        <v>0</v>
      </c>
      <c r="BZ49" s="162">
        <f t="shared" si="87"/>
        <v>0</v>
      </c>
      <c r="CA49" s="162">
        <f t="shared" si="88"/>
        <v>0</v>
      </c>
      <c r="CB49" s="162">
        <f t="shared" si="89"/>
        <v>0</v>
      </c>
      <c r="CC49" s="162">
        <f t="shared" si="90"/>
        <v>0</v>
      </c>
      <c r="CD49" s="162">
        <f t="shared" si="91"/>
        <v>0</v>
      </c>
      <c r="CE49" s="162">
        <f t="shared" si="92"/>
        <v>0</v>
      </c>
      <c r="CF49" s="162">
        <f t="shared" si="93"/>
        <v>0</v>
      </c>
      <c r="CG49" s="162">
        <f t="shared" si="94"/>
        <v>0</v>
      </c>
      <c r="CH49" s="162">
        <f t="shared" si="95"/>
        <v>0</v>
      </c>
      <c r="CL49" s="162">
        <f t="shared" si="96"/>
        <v>0</v>
      </c>
      <c r="CM49" s="162">
        <f t="shared" si="97"/>
        <v>0</v>
      </c>
      <c r="CN49" s="162">
        <f t="shared" si="98"/>
        <v>0</v>
      </c>
      <c r="CO49" s="162">
        <f t="shared" si="99"/>
        <v>0</v>
      </c>
      <c r="CP49" s="162">
        <f t="shared" si="100"/>
        <v>0</v>
      </c>
      <c r="CQ49" s="162">
        <f t="shared" si="101"/>
        <v>0</v>
      </c>
      <c r="CR49" s="162">
        <f t="shared" si="102"/>
        <v>0</v>
      </c>
      <c r="CS49" s="162">
        <f t="shared" si="103"/>
        <v>0</v>
      </c>
      <c r="CT49" s="162">
        <f t="shared" si="104"/>
        <v>0</v>
      </c>
      <c r="CU49" s="162">
        <f t="shared" si="105"/>
        <v>0</v>
      </c>
      <c r="CV49" s="162">
        <f t="shared" si="106"/>
        <v>0</v>
      </c>
      <c r="CW49" s="162">
        <f t="shared" si="107"/>
        <v>0</v>
      </c>
      <c r="CY49" s="162">
        <f t="shared" si="108"/>
        <v>1</v>
      </c>
      <c r="CZ49" s="162">
        <f t="shared" si="111"/>
        <v>1</v>
      </c>
      <c r="DA49" s="162">
        <f t="shared" si="111"/>
        <v>1</v>
      </c>
      <c r="DB49" s="162">
        <f t="shared" si="111"/>
        <v>1</v>
      </c>
      <c r="DC49" s="162">
        <f t="shared" si="110"/>
        <v>1</v>
      </c>
      <c r="DD49" s="162">
        <f t="shared" si="110"/>
        <v>1</v>
      </c>
      <c r="DE49" s="162">
        <f t="shared" si="110"/>
        <v>1</v>
      </c>
      <c r="DF49" s="162">
        <f t="shared" si="110"/>
        <v>1</v>
      </c>
      <c r="DG49" s="162">
        <f t="shared" si="110"/>
        <v>1</v>
      </c>
      <c r="DH49" s="162">
        <f t="shared" si="110"/>
        <v>1</v>
      </c>
      <c r="DI49" s="162">
        <f t="shared" si="110"/>
        <v>1</v>
      </c>
      <c r="DJ49" s="162">
        <f t="shared" si="110"/>
        <v>1</v>
      </c>
      <c r="DK49" s="162">
        <f t="shared" si="110"/>
        <v>1</v>
      </c>
    </row>
    <row r="50" spans="1:115" hidden="1" x14ac:dyDescent="0.2">
      <c r="A50" s="309"/>
      <c r="B50" s="310"/>
      <c r="C50" s="310"/>
      <c r="D50" s="200"/>
      <c r="E50" s="311"/>
      <c r="F50" s="312"/>
      <c r="G50" s="313"/>
      <c r="H50" s="312"/>
      <c r="I50" s="312"/>
      <c r="J50" s="313"/>
      <c r="K50" s="312"/>
      <c r="L50" s="312"/>
      <c r="M50" s="313"/>
      <c r="N50" s="312"/>
      <c r="O50" s="312"/>
      <c r="P50" s="313"/>
      <c r="Q50" s="312"/>
      <c r="R50" s="312"/>
      <c r="S50" s="313"/>
      <c r="T50" s="312"/>
      <c r="U50" s="312"/>
      <c r="V50" s="313"/>
      <c r="W50" s="312"/>
      <c r="X50" s="312"/>
      <c r="Y50" s="313"/>
      <c r="Z50" s="312"/>
      <c r="AA50" s="312"/>
      <c r="AB50" s="313"/>
      <c r="AC50" s="312"/>
      <c r="AD50" s="312"/>
      <c r="AE50" s="313"/>
      <c r="AF50" s="312"/>
      <c r="AG50" s="312"/>
      <c r="AH50" s="313"/>
      <c r="AI50" s="312"/>
      <c r="AJ50" s="312"/>
      <c r="AK50" s="313"/>
      <c r="AL50" s="312"/>
      <c r="AM50" s="312"/>
      <c r="AN50" s="313"/>
      <c r="AO50" s="200"/>
      <c r="AP50" s="200"/>
      <c r="AQ50" s="321">
        <f>IF(ISNA(HLOOKUP("o",$AY50:$CH$58,59-ROW(),0)),0,HLOOKUP("o",$AY50:$CH$58,59-ROW(),0))</f>
        <v>0</v>
      </c>
      <c r="AR50" s="321">
        <f t="shared" si="55"/>
        <v>0</v>
      </c>
      <c r="AS50" s="315">
        <f t="shared" si="56"/>
        <v>9</v>
      </c>
      <c r="AT50" s="316" t="str">
        <f t="shared" si="57"/>
        <v/>
      </c>
      <c r="AW50" s="317">
        <f t="shared" si="58"/>
        <v>0</v>
      </c>
      <c r="AX50" s="316">
        <f t="shared" si="59"/>
        <v>-1</v>
      </c>
      <c r="AY50" s="162">
        <f t="shared" si="60"/>
        <v>0</v>
      </c>
      <c r="AZ50" s="162">
        <f t="shared" si="61"/>
        <v>0</v>
      </c>
      <c r="BA50" s="162">
        <f t="shared" si="62"/>
        <v>0</v>
      </c>
      <c r="BB50" s="162">
        <f t="shared" si="63"/>
        <v>0</v>
      </c>
      <c r="BC50" s="162">
        <f t="shared" si="64"/>
        <v>0</v>
      </c>
      <c r="BD50" s="162">
        <f t="shared" si="65"/>
        <v>0</v>
      </c>
      <c r="BE50" s="162">
        <f t="shared" si="66"/>
        <v>0</v>
      </c>
      <c r="BF50" s="162">
        <f t="shared" si="67"/>
        <v>0</v>
      </c>
      <c r="BG50" s="162">
        <f t="shared" si="68"/>
        <v>0</v>
      </c>
      <c r="BH50" s="162">
        <f t="shared" si="69"/>
        <v>0</v>
      </c>
      <c r="BI50" s="162">
        <f t="shared" si="70"/>
        <v>0</v>
      </c>
      <c r="BJ50" s="162">
        <f t="shared" si="71"/>
        <v>0</v>
      </c>
      <c r="BK50" s="162">
        <f t="shared" si="72"/>
        <v>0</v>
      </c>
      <c r="BL50" s="162">
        <f t="shared" si="73"/>
        <v>0</v>
      </c>
      <c r="BM50" s="162">
        <f t="shared" si="74"/>
        <v>0</v>
      </c>
      <c r="BN50" s="162">
        <f t="shared" si="75"/>
        <v>0</v>
      </c>
      <c r="BO50" s="162">
        <f t="shared" si="76"/>
        <v>0</v>
      </c>
      <c r="BP50" s="162">
        <f t="shared" si="77"/>
        <v>0</v>
      </c>
      <c r="BQ50" s="162">
        <f t="shared" si="78"/>
        <v>0</v>
      </c>
      <c r="BR50" s="162">
        <f t="shared" si="79"/>
        <v>0</v>
      </c>
      <c r="BS50" s="162">
        <f t="shared" si="80"/>
        <v>0</v>
      </c>
      <c r="BT50" s="162">
        <f t="shared" si="81"/>
        <v>0</v>
      </c>
      <c r="BU50" s="162">
        <f t="shared" si="82"/>
        <v>0</v>
      </c>
      <c r="BV50" s="162">
        <f t="shared" si="83"/>
        <v>0</v>
      </c>
      <c r="BW50" s="162">
        <f t="shared" si="84"/>
        <v>0</v>
      </c>
      <c r="BX50" s="162">
        <f t="shared" si="85"/>
        <v>0</v>
      </c>
      <c r="BY50" s="162">
        <f t="shared" si="86"/>
        <v>0</v>
      </c>
      <c r="BZ50" s="162">
        <f t="shared" si="87"/>
        <v>0</v>
      </c>
      <c r="CA50" s="162">
        <f t="shared" si="88"/>
        <v>0</v>
      </c>
      <c r="CB50" s="162">
        <f t="shared" si="89"/>
        <v>0</v>
      </c>
      <c r="CC50" s="162">
        <f t="shared" si="90"/>
        <v>0</v>
      </c>
      <c r="CD50" s="162">
        <f t="shared" si="91"/>
        <v>0</v>
      </c>
      <c r="CE50" s="162">
        <f t="shared" si="92"/>
        <v>0</v>
      </c>
      <c r="CF50" s="162">
        <f t="shared" si="93"/>
        <v>0</v>
      </c>
      <c r="CG50" s="162">
        <f t="shared" si="94"/>
        <v>0</v>
      </c>
      <c r="CH50" s="162">
        <f t="shared" si="95"/>
        <v>0</v>
      </c>
      <c r="CL50" s="162">
        <f t="shared" si="96"/>
        <v>0</v>
      </c>
      <c r="CM50" s="162">
        <f t="shared" si="97"/>
        <v>0</v>
      </c>
      <c r="CN50" s="162">
        <f t="shared" si="98"/>
        <v>0</v>
      </c>
      <c r="CO50" s="162">
        <f t="shared" si="99"/>
        <v>0</v>
      </c>
      <c r="CP50" s="162">
        <f t="shared" si="100"/>
        <v>0</v>
      </c>
      <c r="CQ50" s="162">
        <f t="shared" si="101"/>
        <v>0</v>
      </c>
      <c r="CR50" s="162">
        <f t="shared" si="102"/>
        <v>0</v>
      </c>
      <c r="CS50" s="162">
        <f t="shared" si="103"/>
        <v>0</v>
      </c>
      <c r="CT50" s="162">
        <f t="shared" si="104"/>
        <v>0</v>
      </c>
      <c r="CU50" s="162">
        <f t="shared" si="105"/>
        <v>0</v>
      </c>
      <c r="CV50" s="162">
        <f t="shared" si="106"/>
        <v>0</v>
      </c>
      <c r="CW50" s="162">
        <f t="shared" si="107"/>
        <v>0</v>
      </c>
      <c r="CY50" s="162">
        <f t="shared" si="108"/>
        <v>1</v>
      </c>
      <c r="CZ50" s="162">
        <f t="shared" si="111"/>
        <v>1</v>
      </c>
      <c r="DA50" s="162">
        <f t="shared" si="111"/>
        <v>1</v>
      </c>
      <c r="DB50" s="162">
        <f t="shared" si="111"/>
        <v>1</v>
      </c>
      <c r="DC50" s="162">
        <f t="shared" si="110"/>
        <v>1</v>
      </c>
      <c r="DD50" s="162">
        <f t="shared" si="110"/>
        <v>1</v>
      </c>
      <c r="DE50" s="162">
        <f t="shared" si="110"/>
        <v>1</v>
      </c>
      <c r="DF50" s="162">
        <f t="shared" si="110"/>
        <v>1</v>
      </c>
      <c r="DG50" s="162">
        <f t="shared" si="110"/>
        <v>1</v>
      </c>
      <c r="DH50" s="162">
        <f t="shared" si="110"/>
        <v>1</v>
      </c>
      <c r="DI50" s="162">
        <f t="shared" si="110"/>
        <v>1</v>
      </c>
      <c r="DJ50" s="162">
        <f t="shared" si="110"/>
        <v>1</v>
      </c>
      <c r="DK50" s="162">
        <f t="shared" si="110"/>
        <v>1</v>
      </c>
    </row>
    <row r="51" spans="1:115" hidden="1" x14ac:dyDescent="0.2">
      <c r="A51" s="309"/>
      <c r="B51" s="310"/>
      <c r="C51" s="310"/>
      <c r="D51" s="200"/>
      <c r="E51" s="311"/>
      <c r="F51" s="312"/>
      <c r="G51" s="313"/>
      <c r="H51" s="312"/>
      <c r="I51" s="312"/>
      <c r="J51" s="313"/>
      <c r="K51" s="312"/>
      <c r="L51" s="312"/>
      <c r="M51" s="313"/>
      <c r="N51" s="312"/>
      <c r="O51" s="312"/>
      <c r="P51" s="313"/>
      <c r="Q51" s="312"/>
      <c r="R51" s="312"/>
      <c r="S51" s="313"/>
      <c r="T51" s="312"/>
      <c r="U51" s="312"/>
      <c r="V51" s="313"/>
      <c r="W51" s="312"/>
      <c r="X51" s="312"/>
      <c r="Y51" s="313"/>
      <c r="Z51" s="312"/>
      <c r="AA51" s="312"/>
      <c r="AB51" s="313"/>
      <c r="AC51" s="312"/>
      <c r="AD51" s="312"/>
      <c r="AE51" s="313"/>
      <c r="AF51" s="312"/>
      <c r="AG51" s="312"/>
      <c r="AH51" s="313"/>
      <c r="AI51" s="312"/>
      <c r="AJ51" s="312"/>
      <c r="AK51" s="313"/>
      <c r="AL51" s="312"/>
      <c r="AM51" s="312"/>
      <c r="AN51" s="313"/>
      <c r="AO51" s="200"/>
      <c r="AP51" s="200"/>
      <c r="AQ51" s="321">
        <f>IF(ISNA(HLOOKUP("o",$AY51:$CH$58,59-ROW(),0)),0,HLOOKUP("o",$AY51:$CH$58,59-ROW(),0))</f>
        <v>0</v>
      </c>
      <c r="AR51" s="321">
        <f t="shared" si="55"/>
        <v>0</v>
      </c>
      <c r="AS51" s="315">
        <f t="shared" si="56"/>
        <v>9</v>
      </c>
      <c r="AT51" s="316" t="str">
        <f t="shared" si="57"/>
        <v/>
      </c>
      <c r="AW51" s="317">
        <f t="shared" si="58"/>
        <v>0</v>
      </c>
      <c r="AX51" s="316">
        <f t="shared" si="59"/>
        <v>-1</v>
      </c>
      <c r="AY51" s="162">
        <f t="shared" si="60"/>
        <v>0</v>
      </c>
      <c r="AZ51" s="162">
        <f t="shared" si="61"/>
        <v>0</v>
      </c>
      <c r="BA51" s="162">
        <f t="shared" si="62"/>
        <v>0</v>
      </c>
      <c r="BB51" s="162">
        <f t="shared" si="63"/>
        <v>0</v>
      </c>
      <c r="BC51" s="162">
        <f t="shared" si="64"/>
        <v>0</v>
      </c>
      <c r="BD51" s="162">
        <f t="shared" si="65"/>
        <v>0</v>
      </c>
      <c r="BE51" s="162">
        <f t="shared" si="66"/>
        <v>0</v>
      </c>
      <c r="BF51" s="162">
        <f t="shared" si="67"/>
        <v>0</v>
      </c>
      <c r="BG51" s="162">
        <f t="shared" si="68"/>
        <v>0</v>
      </c>
      <c r="BH51" s="162">
        <f t="shared" si="69"/>
        <v>0</v>
      </c>
      <c r="BI51" s="162">
        <f t="shared" si="70"/>
        <v>0</v>
      </c>
      <c r="BJ51" s="162">
        <f t="shared" si="71"/>
        <v>0</v>
      </c>
      <c r="BK51" s="162">
        <f t="shared" si="72"/>
        <v>0</v>
      </c>
      <c r="BL51" s="162">
        <f t="shared" si="73"/>
        <v>0</v>
      </c>
      <c r="BM51" s="162">
        <f t="shared" si="74"/>
        <v>0</v>
      </c>
      <c r="BN51" s="162">
        <f t="shared" si="75"/>
        <v>0</v>
      </c>
      <c r="BO51" s="162">
        <f t="shared" si="76"/>
        <v>0</v>
      </c>
      <c r="BP51" s="162">
        <f t="shared" si="77"/>
        <v>0</v>
      </c>
      <c r="BQ51" s="162">
        <f t="shared" si="78"/>
        <v>0</v>
      </c>
      <c r="BR51" s="162">
        <f t="shared" si="79"/>
        <v>0</v>
      </c>
      <c r="BS51" s="162">
        <f t="shared" si="80"/>
        <v>0</v>
      </c>
      <c r="BT51" s="162">
        <f t="shared" si="81"/>
        <v>0</v>
      </c>
      <c r="BU51" s="162">
        <f t="shared" si="82"/>
        <v>0</v>
      </c>
      <c r="BV51" s="162">
        <f t="shared" si="83"/>
        <v>0</v>
      </c>
      <c r="BW51" s="162">
        <f t="shared" si="84"/>
        <v>0</v>
      </c>
      <c r="BX51" s="162">
        <f t="shared" si="85"/>
        <v>0</v>
      </c>
      <c r="BY51" s="162">
        <f t="shared" si="86"/>
        <v>0</v>
      </c>
      <c r="BZ51" s="162">
        <f t="shared" si="87"/>
        <v>0</v>
      </c>
      <c r="CA51" s="162">
        <f t="shared" si="88"/>
        <v>0</v>
      </c>
      <c r="CB51" s="162">
        <f t="shared" si="89"/>
        <v>0</v>
      </c>
      <c r="CC51" s="162">
        <f t="shared" si="90"/>
        <v>0</v>
      </c>
      <c r="CD51" s="162">
        <f t="shared" si="91"/>
        <v>0</v>
      </c>
      <c r="CE51" s="162">
        <f t="shared" si="92"/>
        <v>0</v>
      </c>
      <c r="CF51" s="162">
        <f t="shared" si="93"/>
        <v>0</v>
      </c>
      <c r="CG51" s="162">
        <f t="shared" si="94"/>
        <v>0</v>
      </c>
      <c r="CH51" s="162">
        <f t="shared" si="95"/>
        <v>0</v>
      </c>
      <c r="CL51" s="162">
        <f t="shared" si="96"/>
        <v>0</v>
      </c>
      <c r="CM51" s="162">
        <f t="shared" si="97"/>
        <v>0</v>
      </c>
      <c r="CN51" s="162">
        <f t="shared" si="98"/>
        <v>0</v>
      </c>
      <c r="CO51" s="162">
        <f t="shared" si="99"/>
        <v>0</v>
      </c>
      <c r="CP51" s="162">
        <f t="shared" si="100"/>
        <v>0</v>
      </c>
      <c r="CQ51" s="162">
        <f t="shared" si="101"/>
        <v>0</v>
      </c>
      <c r="CR51" s="162">
        <f t="shared" si="102"/>
        <v>0</v>
      </c>
      <c r="CS51" s="162">
        <f t="shared" si="103"/>
        <v>0</v>
      </c>
      <c r="CT51" s="162">
        <f t="shared" si="104"/>
        <v>0</v>
      </c>
      <c r="CU51" s="162">
        <f t="shared" si="105"/>
        <v>0</v>
      </c>
      <c r="CV51" s="162">
        <f t="shared" si="106"/>
        <v>0</v>
      </c>
      <c r="CW51" s="162">
        <f t="shared" si="107"/>
        <v>0</v>
      </c>
      <c r="CY51" s="162">
        <f t="shared" si="108"/>
        <v>1</v>
      </c>
      <c r="CZ51" s="162">
        <f t="shared" si="111"/>
        <v>1</v>
      </c>
      <c r="DA51" s="162">
        <f t="shared" si="111"/>
        <v>1</v>
      </c>
      <c r="DB51" s="162">
        <f t="shared" si="111"/>
        <v>1</v>
      </c>
      <c r="DC51" s="162">
        <f t="shared" si="110"/>
        <v>1</v>
      </c>
      <c r="DD51" s="162">
        <f t="shared" si="110"/>
        <v>1</v>
      </c>
      <c r="DE51" s="162">
        <f t="shared" si="110"/>
        <v>1</v>
      </c>
      <c r="DF51" s="162">
        <f t="shared" si="110"/>
        <v>1</v>
      </c>
      <c r="DG51" s="162">
        <f t="shared" si="110"/>
        <v>1</v>
      </c>
      <c r="DH51" s="162">
        <f t="shared" si="110"/>
        <v>1</v>
      </c>
      <c r="DI51" s="162">
        <f t="shared" si="110"/>
        <v>1</v>
      </c>
      <c r="DJ51" s="162">
        <f t="shared" si="110"/>
        <v>1</v>
      </c>
      <c r="DK51" s="162">
        <f t="shared" si="110"/>
        <v>1</v>
      </c>
    </row>
    <row r="52" spans="1:115" hidden="1" x14ac:dyDescent="0.2">
      <c r="A52" s="309"/>
      <c r="B52" s="310"/>
      <c r="C52" s="310"/>
      <c r="D52" s="200"/>
      <c r="E52" s="311"/>
      <c r="F52" s="312"/>
      <c r="G52" s="313"/>
      <c r="H52" s="312"/>
      <c r="I52" s="312"/>
      <c r="J52" s="313"/>
      <c r="K52" s="312"/>
      <c r="L52" s="312"/>
      <c r="M52" s="313"/>
      <c r="N52" s="312"/>
      <c r="O52" s="312"/>
      <c r="P52" s="313"/>
      <c r="Q52" s="312"/>
      <c r="R52" s="312"/>
      <c r="S52" s="313"/>
      <c r="T52" s="312"/>
      <c r="U52" s="312"/>
      <c r="V52" s="313"/>
      <c r="W52" s="312"/>
      <c r="X52" s="312"/>
      <c r="Y52" s="313"/>
      <c r="Z52" s="312"/>
      <c r="AA52" s="312"/>
      <c r="AB52" s="313"/>
      <c r="AC52" s="312"/>
      <c r="AD52" s="312"/>
      <c r="AE52" s="313"/>
      <c r="AF52" s="312"/>
      <c r="AG52" s="312"/>
      <c r="AH52" s="313"/>
      <c r="AI52" s="312"/>
      <c r="AJ52" s="312"/>
      <c r="AK52" s="313"/>
      <c r="AL52" s="312"/>
      <c r="AM52" s="312"/>
      <c r="AN52" s="313"/>
      <c r="AO52" s="200"/>
      <c r="AP52" s="200"/>
      <c r="AQ52" s="321">
        <f>IF(ISNA(HLOOKUP("o",$AY52:$CH$58,59-ROW(),0)),0,HLOOKUP("o",$AY52:$CH$58,59-ROW(),0))</f>
        <v>0</v>
      </c>
      <c r="AR52" s="321">
        <f t="shared" si="55"/>
        <v>0</v>
      </c>
      <c r="AS52" s="315">
        <f t="shared" si="56"/>
        <v>9</v>
      </c>
      <c r="AT52" s="316" t="str">
        <f t="shared" si="57"/>
        <v/>
      </c>
      <c r="AW52" s="317">
        <f t="shared" si="58"/>
        <v>0</v>
      </c>
      <c r="AX52" s="316">
        <f t="shared" si="59"/>
        <v>-1</v>
      </c>
      <c r="AY52" s="162">
        <f t="shared" si="60"/>
        <v>0</v>
      </c>
      <c r="AZ52" s="162">
        <f t="shared" si="61"/>
        <v>0</v>
      </c>
      <c r="BA52" s="162">
        <f t="shared" si="62"/>
        <v>0</v>
      </c>
      <c r="BB52" s="162">
        <f t="shared" si="63"/>
        <v>0</v>
      </c>
      <c r="BC52" s="162">
        <f t="shared" si="64"/>
        <v>0</v>
      </c>
      <c r="BD52" s="162">
        <f t="shared" si="65"/>
        <v>0</v>
      </c>
      <c r="BE52" s="162">
        <f t="shared" si="66"/>
        <v>0</v>
      </c>
      <c r="BF52" s="162">
        <f t="shared" si="67"/>
        <v>0</v>
      </c>
      <c r="BG52" s="162">
        <f t="shared" si="68"/>
        <v>0</v>
      </c>
      <c r="BH52" s="162">
        <f t="shared" si="69"/>
        <v>0</v>
      </c>
      <c r="BI52" s="162">
        <f t="shared" si="70"/>
        <v>0</v>
      </c>
      <c r="BJ52" s="162">
        <f t="shared" si="71"/>
        <v>0</v>
      </c>
      <c r="BK52" s="162">
        <f t="shared" si="72"/>
        <v>0</v>
      </c>
      <c r="BL52" s="162">
        <f t="shared" si="73"/>
        <v>0</v>
      </c>
      <c r="BM52" s="162">
        <f t="shared" si="74"/>
        <v>0</v>
      </c>
      <c r="BN52" s="162">
        <f t="shared" si="75"/>
        <v>0</v>
      </c>
      <c r="BO52" s="162">
        <f t="shared" si="76"/>
        <v>0</v>
      </c>
      <c r="BP52" s="162">
        <f t="shared" si="77"/>
        <v>0</v>
      </c>
      <c r="BQ52" s="162">
        <f t="shared" si="78"/>
        <v>0</v>
      </c>
      <c r="BR52" s="162">
        <f t="shared" si="79"/>
        <v>0</v>
      </c>
      <c r="BS52" s="162">
        <f t="shared" si="80"/>
        <v>0</v>
      </c>
      <c r="BT52" s="162">
        <f t="shared" si="81"/>
        <v>0</v>
      </c>
      <c r="BU52" s="162">
        <f t="shared" si="82"/>
        <v>0</v>
      </c>
      <c r="BV52" s="162">
        <f t="shared" si="83"/>
        <v>0</v>
      </c>
      <c r="BW52" s="162">
        <f t="shared" si="84"/>
        <v>0</v>
      </c>
      <c r="BX52" s="162">
        <f t="shared" si="85"/>
        <v>0</v>
      </c>
      <c r="BY52" s="162">
        <f t="shared" si="86"/>
        <v>0</v>
      </c>
      <c r="BZ52" s="162">
        <f t="shared" si="87"/>
        <v>0</v>
      </c>
      <c r="CA52" s="162">
        <f t="shared" si="88"/>
        <v>0</v>
      </c>
      <c r="CB52" s="162">
        <f t="shared" si="89"/>
        <v>0</v>
      </c>
      <c r="CC52" s="162">
        <f t="shared" si="90"/>
        <v>0</v>
      </c>
      <c r="CD52" s="162">
        <f t="shared" si="91"/>
        <v>0</v>
      </c>
      <c r="CE52" s="162">
        <f t="shared" si="92"/>
        <v>0</v>
      </c>
      <c r="CF52" s="162">
        <f t="shared" si="93"/>
        <v>0</v>
      </c>
      <c r="CG52" s="162">
        <f t="shared" si="94"/>
        <v>0</v>
      </c>
      <c r="CH52" s="162">
        <f t="shared" si="95"/>
        <v>0</v>
      </c>
      <c r="CL52" s="162">
        <f t="shared" si="96"/>
        <v>0</v>
      </c>
      <c r="CM52" s="162">
        <f t="shared" si="97"/>
        <v>0</v>
      </c>
      <c r="CN52" s="162">
        <f t="shared" si="98"/>
        <v>0</v>
      </c>
      <c r="CO52" s="162">
        <f t="shared" si="99"/>
        <v>0</v>
      </c>
      <c r="CP52" s="162">
        <f t="shared" si="100"/>
        <v>0</v>
      </c>
      <c r="CQ52" s="162">
        <f t="shared" si="101"/>
        <v>0</v>
      </c>
      <c r="CR52" s="162">
        <f t="shared" si="102"/>
        <v>0</v>
      </c>
      <c r="CS52" s="162">
        <f t="shared" si="103"/>
        <v>0</v>
      </c>
      <c r="CT52" s="162">
        <f t="shared" si="104"/>
        <v>0</v>
      </c>
      <c r="CU52" s="162">
        <f t="shared" si="105"/>
        <v>0</v>
      </c>
      <c r="CV52" s="162">
        <f t="shared" si="106"/>
        <v>0</v>
      </c>
      <c r="CW52" s="162">
        <f t="shared" si="107"/>
        <v>0</v>
      </c>
      <c r="CY52" s="162">
        <f t="shared" si="108"/>
        <v>1</v>
      </c>
      <c r="CZ52" s="162">
        <f t="shared" si="111"/>
        <v>1</v>
      </c>
      <c r="DA52" s="162">
        <f t="shared" si="111"/>
        <v>1</v>
      </c>
      <c r="DB52" s="162">
        <f t="shared" si="111"/>
        <v>1</v>
      </c>
      <c r="DC52" s="162">
        <f t="shared" si="110"/>
        <v>1</v>
      </c>
      <c r="DD52" s="162">
        <f t="shared" si="110"/>
        <v>1</v>
      </c>
      <c r="DE52" s="162">
        <f t="shared" si="110"/>
        <v>1</v>
      </c>
      <c r="DF52" s="162">
        <f t="shared" si="110"/>
        <v>1</v>
      </c>
      <c r="DG52" s="162">
        <f t="shared" si="110"/>
        <v>1</v>
      </c>
      <c r="DH52" s="162">
        <f t="shared" si="110"/>
        <v>1</v>
      </c>
      <c r="DI52" s="162">
        <f t="shared" si="110"/>
        <v>1</v>
      </c>
      <c r="DJ52" s="162">
        <f t="shared" si="110"/>
        <v>1</v>
      </c>
      <c r="DK52" s="162">
        <f t="shared" si="110"/>
        <v>1</v>
      </c>
    </row>
    <row r="53" spans="1:115" hidden="1" x14ac:dyDescent="0.2">
      <c r="A53" s="309"/>
      <c r="B53" s="310"/>
      <c r="C53" s="310"/>
      <c r="D53" s="200"/>
      <c r="E53" s="311"/>
      <c r="F53" s="312"/>
      <c r="G53" s="313"/>
      <c r="H53" s="312"/>
      <c r="I53" s="312"/>
      <c r="J53" s="313"/>
      <c r="K53" s="312"/>
      <c r="L53" s="312"/>
      <c r="M53" s="313"/>
      <c r="N53" s="312"/>
      <c r="O53" s="312"/>
      <c r="P53" s="313"/>
      <c r="Q53" s="312"/>
      <c r="R53" s="312"/>
      <c r="S53" s="313"/>
      <c r="T53" s="312"/>
      <c r="U53" s="312"/>
      <c r="V53" s="313"/>
      <c r="W53" s="312"/>
      <c r="X53" s="312"/>
      <c r="Y53" s="313"/>
      <c r="Z53" s="312"/>
      <c r="AA53" s="312"/>
      <c r="AB53" s="313"/>
      <c r="AC53" s="312"/>
      <c r="AD53" s="312"/>
      <c r="AE53" s="313"/>
      <c r="AF53" s="312"/>
      <c r="AG53" s="312"/>
      <c r="AH53" s="313"/>
      <c r="AI53" s="312"/>
      <c r="AJ53" s="312"/>
      <c r="AK53" s="313"/>
      <c r="AL53" s="312"/>
      <c r="AM53" s="312"/>
      <c r="AN53" s="313"/>
      <c r="AO53" s="200"/>
      <c r="AP53" s="200"/>
      <c r="AQ53" s="321">
        <f>IF(ISNA(HLOOKUP("o",$AY53:$CH$58,59-ROW(),0)),0,HLOOKUP("o",$AY53:$CH$58,59-ROW(),0))</f>
        <v>0</v>
      </c>
      <c r="AR53" s="321">
        <f t="shared" si="55"/>
        <v>0</v>
      </c>
      <c r="AS53" s="315">
        <f t="shared" si="56"/>
        <v>9</v>
      </c>
      <c r="AT53" s="316" t="str">
        <f t="shared" si="57"/>
        <v/>
      </c>
      <c r="AW53" s="317">
        <f t="shared" si="58"/>
        <v>0</v>
      </c>
      <c r="AX53" s="316">
        <f t="shared" si="59"/>
        <v>-1</v>
      </c>
      <c r="AY53" s="162">
        <f t="shared" si="60"/>
        <v>0</v>
      </c>
      <c r="AZ53" s="162">
        <f t="shared" si="61"/>
        <v>0</v>
      </c>
      <c r="BA53" s="162">
        <f t="shared" si="62"/>
        <v>0</v>
      </c>
      <c r="BB53" s="162">
        <f t="shared" si="63"/>
        <v>0</v>
      </c>
      <c r="BC53" s="162">
        <f t="shared" si="64"/>
        <v>0</v>
      </c>
      <c r="BD53" s="162">
        <f t="shared" si="65"/>
        <v>0</v>
      </c>
      <c r="BE53" s="162">
        <f t="shared" si="66"/>
        <v>0</v>
      </c>
      <c r="BF53" s="162">
        <f t="shared" si="67"/>
        <v>0</v>
      </c>
      <c r="BG53" s="162">
        <f t="shared" si="68"/>
        <v>0</v>
      </c>
      <c r="BH53" s="162">
        <f t="shared" si="69"/>
        <v>0</v>
      </c>
      <c r="BI53" s="162">
        <f t="shared" si="70"/>
        <v>0</v>
      </c>
      <c r="BJ53" s="162">
        <f t="shared" si="71"/>
        <v>0</v>
      </c>
      <c r="BK53" s="162">
        <f t="shared" si="72"/>
        <v>0</v>
      </c>
      <c r="BL53" s="162">
        <f t="shared" si="73"/>
        <v>0</v>
      </c>
      <c r="BM53" s="162">
        <f t="shared" si="74"/>
        <v>0</v>
      </c>
      <c r="BN53" s="162">
        <f t="shared" si="75"/>
        <v>0</v>
      </c>
      <c r="BO53" s="162">
        <f t="shared" si="76"/>
        <v>0</v>
      </c>
      <c r="BP53" s="162">
        <f t="shared" si="77"/>
        <v>0</v>
      </c>
      <c r="BQ53" s="162">
        <f t="shared" si="78"/>
        <v>0</v>
      </c>
      <c r="BR53" s="162">
        <f t="shared" si="79"/>
        <v>0</v>
      </c>
      <c r="BS53" s="162">
        <f t="shared" si="80"/>
        <v>0</v>
      </c>
      <c r="BT53" s="162">
        <f t="shared" si="81"/>
        <v>0</v>
      </c>
      <c r="BU53" s="162">
        <f t="shared" si="82"/>
        <v>0</v>
      </c>
      <c r="BV53" s="162">
        <f t="shared" si="83"/>
        <v>0</v>
      </c>
      <c r="BW53" s="162">
        <f t="shared" si="84"/>
        <v>0</v>
      </c>
      <c r="BX53" s="162">
        <f t="shared" si="85"/>
        <v>0</v>
      </c>
      <c r="BY53" s="162">
        <f t="shared" si="86"/>
        <v>0</v>
      </c>
      <c r="BZ53" s="162">
        <f t="shared" si="87"/>
        <v>0</v>
      </c>
      <c r="CA53" s="162">
        <f t="shared" si="88"/>
        <v>0</v>
      </c>
      <c r="CB53" s="162">
        <f t="shared" si="89"/>
        <v>0</v>
      </c>
      <c r="CC53" s="162">
        <f t="shared" si="90"/>
        <v>0</v>
      </c>
      <c r="CD53" s="162">
        <f t="shared" si="91"/>
        <v>0</v>
      </c>
      <c r="CE53" s="162">
        <f t="shared" si="92"/>
        <v>0</v>
      </c>
      <c r="CF53" s="162">
        <f t="shared" si="93"/>
        <v>0</v>
      </c>
      <c r="CG53" s="162">
        <f t="shared" si="94"/>
        <v>0</v>
      </c>
      <c r="CH53" s="162">
        <f t="shared" si="95"/>
        <v>0</v>
      </c>
      <c r="CL53" s="162">
        <f t="shared" si="96"/>
        <v>0</v>
      </c>
      <c r="CM53" s="162">
        <f t="shared" si="97"/>
        <v>0</v>
      </c>
      <c r="CN53" s="162">
        <f t="shared" si="98"/>
        <v>0</v>
      </c>
      <c r="CO53" s="162">
        <f t="shared" si="99"/>
        <v>0</v>
      </c>
      <c r="CP53" s="162">
        <f t="shared" si="100"/>
        <v>0</v>
      </c>
      <c r="CQ53" s="162">
        <f t="shared" si="101"/>
        <v>0</v>
      </c>
      <c r="CR53" s="162">
        <f t="shared" si="102"/>
        <v>0</v>
      </c>
      <c r="CS53" s="162">
        <f t="shared" si="103"/>
        <v>0</v>
      </c>
      <c r="CT53" s="162">
        <f t="shared" si="104"/>
        <v>0</v>
      </c>
      <c r="CU53" s="162">
        <f t="shared" si="105"/>
        <v>0</v>
      </c>
      <c r="CV53" s="162">
        <f t="shared" si="106"/>
        <v>0</v>
      </c>
      <c r="CW53" s="162">
        <f t="shared" si="107"/>
        <v>0</v>
      </c>
      <c r="CY53" s="162">
        <f t="shared" si="108"/>
        <v>1</v>
      </c>
      <c r="CZ53" s="162">
        <f t="shared" si="111"/>
        <v>1</v>
      </c>
      <c r="DA53" s="162">
        <f t="shared" si="111"/>
        <v>1</v>
      </c>
      <c r="DB53" s="162">
        <f t="shared" si="111"/>
        <v>1</v>
      </c>
      <c r="DC53" s="162">
        <f t="shared" si="110"/>
        <v>1</v>
      </c>
      <c r="DD53" s="162">
        <f t="shared" si="110"/>
        <v>1</v>
      </c>
      <c r="DE53" s="162">
        <f t="shared" si="110"/>
        <v>1</v>
      </c>
      <c r="DF53" s="162">
        <f t="shared" si="110"/>
        <v>1</v>
      </c>
      <c r="DG53" s="162">
        <f t="shared" si="110"/>
        <v>1</v>
      </c>
      <c r="DH53" s="162">
        <f t="shared" si="110"/>
        <v>1</v>
      </c>
      <c r="DI53" s="162">
        <f t="shared" si="110"/>
        <v>1</v>
      </c>
      <c r="DJ53" s="162">
        <f t="shared" si="110"/>
        <v>1</v>
      </c>
      <c r="DK53" s="162">
        <f t="shared" si="110"/>
        <v>1</v>
      </c>
    </row>
    <row r="54" spans="1:115" hidden="1" x14ac:dyDescent="0.2">
      <c r="A54" s="309"/>
      <c r="B54" s="310"/>
      <c r="C54" s="310"/>
      <c r="D54" s="200"/>
      <c r="E54" s="311"/>
      <c r="F54" s="312"/>
      <c r="G54" s="313"/>
      <c r="H54" s="312"/>
      <c r="I54" s="312"/>
      <c r="J54" s="313"/>
      <c r="K54" s="312"/>
      <c r="L54" s="312"/>
      <c r="M54" s="313"/>
      <c r="N54" s="312"/>
      <c r="O54" s="312"/>
      <c r="P54" s="313"/>
      <c r="Q54" s="312"/>
      <c r="R54" s="312"/>
      <c r="S54" s="313"/>
      <c r="T54" s="312"/>
      <c r="U54" s="312"/>
      <c r="V54" s="313"/>
      <c r="W54" s="312"/>
      <c r="X54" s="312"/>
      <c r="Y54" s="313"/>
      <c r="Z54" s="312"/>
      <c r="AA54" s="312"/>
      <c r="AB54" s="313"/>
      <c r="AC54" s="312"/>
      <c r="AD54" s="312"/>
      <c r="AE54" s="313"/>
      <c r="AF54" s="312"/>
      <c r="AG54" s="312"/>
      <c r="AH54" s="313"/>
      <c r="AI54" s="312"/>
      <c r="AJ54" s="312"/>
      <c r="AK54" s="313"/>
      <c r="AL54" s="312"/>
      <c r="AM54" s="312"/>
      <c r="AN54" s="313"/>
      <c r="AO54" s="200"/>
      <c r="AP54" s="200"/>
      <c r="AQ54" s="321">
        <f>IF(ISNA(HLOOKUP("o",$AY54:$CH$58,59-ROW(),0)),0,HLOOKUP("o",$AY54:$CH$58,59-ROW(),0))</f>
        <v>0</v>
      </c>
      <c r="AR54" s="321">
        <f t="shared" si="55"/>
        <v>0</v>
      </c>
      <c r="AS54" s="315">
        <f t="shared" si="56"/>
        <v>9</v>
      </c>
      <c r="AT54" s="316" t="str">
        <f t="shared" si="57"/>
        <v/>
      </c>
      <c r="AW54" s="317">
        <f t="shared" si="58"/>
        <v>0</v>
      </c>
      <c r="AX54" s="316">
        <f t="shared" si="59"/>
        <v>-1</v>
      </c>
      <c r="AY54" s="162">
        <f t="shared" si="60"/>
        <v>0</v>
      </c>
      <c r="AZ54" s="162">
        <f t="shared" si="61"/>
        <v>0</v>
      </c>
      <c r="BA54" s="162">
        <f t="shared" si="62"/>
        <v>0</v>
      </c>
      <c r="BB54" s="162">
        <f t="shared" si="63"/>
        <v>0</v>
      </c>
      <c r="BC54" s="162">
        <f t="shared" si="64"/>
        <v>0</v>
      </c>
      <c r="BD54" s="162">
        <f t="shared" si="65"/>
        <v>0</v>
      </c>
      <c r="BE54" s="162">
        <f t="shared" si="66"/>
        <v>0</v>
      </c>
      <c r="BF54" s="162">
        <f t="shared" si="67"/>
        <v>0</v>
      </c>
      <c r="BG54" s="162">
        <f t="shared" si="68"/>
        <v>0</v>
      </c>
      <c r="BH54" s="162">
        <f t="shared" si="69"/>
        <v>0</v>
      </c>
      <c r="BI54" s="162">
        <f t="shared" si="70"/>
        <v>0</v>
      </c>
      <c r="BJ54" s="162">
        <f t="shared" si="71"/>
        <v>0</v>
      </c>
      <c r="BK54" s="162">
        <f t="shared" si="72"/>
        <v>0</v>
      </c>
      <c r="BL54" s="162">
        <f t="shared" si="73"/>
        <v>0</v>
      </c>
      <c r="BM54" s="162">
        <f t="shared" si="74"/>
        <v>0</v>
      </c>
      <c r="BN54" s="162">
        <f t="shared" si="75"/>
        <v>0</v>
      </c>
      <c r="BO54" s="162">
        <f t="shared" si="76"/>
        <v>0</v>
      </c>
      <c r="BP54" s="162">
        <f t="shared" si="77"/>
        <v>0</v>
      </c>
      <c r="BQ54" s="162">
        <f t="shared" si="78"/>
        <v>0</v>
      </c>
      <c r="BR54" s="162">
        <f t="shared" si="79"/>
        <v>0</v>
      </c>
      <c r="BS54" s="162">
        <f t="shared" si="80"/>
        <v>0</v>
      </c>
      <c r="BT54" s="162">
        <f t="shared" si="81"/>
        <v>0</v>
      </c>
      <c r="BU54" s="162">
        <f t="shared" si="82"/>
        <v>0</v>
      </c>
      <c r="BV54" s="162">
        <f t="shared" si="83"/>
        <v>0</v>
      </c>
      <c r="BW54" s="162">
        <f t="shared" si="84"/>
        <v>0</v>
      </c>
      <c r="BX54" s="162">
        <f t="shared" si="85"/>
        <v>0</v>
      </c>
      <c r="BY54" s="162">
        <f t="shared" si="86"/>
        <v>0</v>
      </c>
      <c r="BZ54" s="162">
        <f t="shared" si="87"/>
        <v>0</v>
      </c>
      <c r="CA54" s="162">
        <f t="shared" si="88"/>
        <v>0</v>
      </c>
      <c r="CB54" s="162">
        <f t="shared" si="89"/>
        <v>0</v>
      </c>
      <c r="CC54" s="162">
        <f t="shared" si="90"/>
        <v>0</v>
      </c>
      <c r="CD54" s="162">
        <f t="shared" si="91"/>
        <v>0</v>
      </c>
      <c r="CE54" s="162">
        <f t="shared" si="92"/>
        <v>0</v>
      </c>
      <c r="CF54" s="162">
        <f t="shared" si="93"/>
        <v>0</v>
      </c>
      <c r="CG54" s="162">
        <f t="shared" si="94"/>
        <v>0</v>
      </c>
      <c r="CH54" s="162">
        <f t="shared" si="95"/>
        <v>0</v>
      </c>
      <c r="CL54" s="162">
        <f t="shared" si="96"/>
        <v>0</v>
      </c>
      <c r="CM54" s="162">
        <f t="shared" si="97"/>
        <v>0</v>
      </c>
      <c r="CN54" s="162">
        <f t="shared" si="98"/>
        <v>0</v>
      </c>
      <c r="CO54" s="162">
        <f t="shared" si="99"/>
        <v>0</v>
      </c>
      <c r="CP54" s="162">
        <f t="shared" si="100"/>
        <v>0</v>
      </c>
      <c r="CQ54" s="162">
        <f t="shared" si="101"/>
        <v>0</v>
      </c>
      <c r="CR54" s="162">
        <f t="shared" si="102"/>
        <v>0</v>
      </c>
      <c r="CS54" s="162">
        <f t="shared" si="103"/>
        <v>0</v>
      </c>
      <c r="CT54" s="162">
        <f t="shared" si="104"/>
        <v>0</v>
      </c>
      <c r="CU54" s="162">
        <f t="shared" si="105"/>
        <v>0</v>
      </c>
      <c r="CV54" s="162">
        <f t="shared" si="106"/>
        <v>0</v>
      </c>
      <c r="CW54" s="162">
        <f t="shared" si="107"/>
        <v>0</v>
      </c>
      <c r="CY54" s="162">
        <f t="shared" si="108"/>
        <v>1</v>
      </c>
      <c r="CZ54" s="162">
        <f t="shared" si="111"/>
        <v>1</v>
      </c>
      <c r="DA54" s="162">
        <f t="shared" si="111"/>
        <v>1</v>
      </c>
      <c r="DB54" s="162">
        <f t="shared" si="111"/>
        <v>1</v>
      </c>
      <c r="DC54" s="162">
        <f t="shared" si="110"/>
        <v>1</v>
      </c>
      <c r="DD54" s="162">
        <f t="shared" si="110"/>
        <v>1</v>
      </c>
      <c r="DE54" s="162">
        <f t="shared" si="110"/>
        <v>1</v>
      </c>
      <c r="DF54" s="162">
        <f t="shared" si="110"/>
        <v>1</v>
      </c>
      <c r="DG54" s="162">
        <f t="shared" si="110"/>
        <v>1</v>
      </c>
      <c r="DH54" s="162">
        <f t="shared" si="110"/>
        <v>1</v>
      </c>
      <c r="DI54" s="162">
        <f t="shared" si="110"/>
        <v>1</v>
      </c>
      <c r="DJ54" s="162">
        <f t="shared" si="110"/>
        <v>1</v>
      </c>
      <c r="DK54" s="162">
        <f t="shared" si="110"/>
        <v>1</v>
      </c>
    </row>
    <row r="55" spans="1:115" hidden="1" x14ac:dyDescent="0.2">
      <c r="A55" s="309"/>
      <c r="B55" s="310"/>
      <c r="C55" s="310"/>
      <c r="D55" s="200"/>
      <c r="E55" s="311"/>
      <c r="F55" s="312"/>
      <c r="G55" s="313"/>
      <c r="H55" s="312"/>
      <c r="I55" s="312"/>
      <c r="J55" s="313"/>
      <c r="K55" s="312"/>
      <c r="L55" s="312"/>
      <c r="M55" s="313"/>
      <c r="N55" s="312"/>
      <c r="O55" s="312"/>
      <c r="P55" s="313"/>
      <c r="Q55" s="312"/>
      <c r="R55" s="312"/>
      <c r="S55" s="313"/>
      <c r="T55" s="312"/>
      <c r="U55" s="312"/>
      <c r="V55" s="313"/>
      <c r="W55" s="312"/>
      <c r="X55" s="312"/>
      <c r="Y55" s="313"/>
      <c r="Z55" s="312"/>
      <c r="AA55" s="312"/>
      <c r="AB55" s="313"/>
      <c r="AC55" s="312"/>
      <c r="AD55" s="312"/>
      <c r="AE55" s="313"/>
      <c r="AF55" s="312"/>
      <c r="AG55" s="312"/>
      <c r="AH55" s="313"/>
      <c r="AI55" s="312"/>
      <c r="AJ55" s="312"/>
      <c r="AK55" s="313"/>
      <c r="AL55" s="312"/>
      <c r="AM55" s="312"/>
      <c r="AN55" s="313"/>
      <c r="AO55" s="200"/>
      <c r="AP55" s="200"/>
      <c r="AQ55" s="321">
        <f>IF(ISNA(HLOOKUP("o",$AY55:$CH$58,59-ROW(),0)),0,HLOOKUP("o",$AY55:$CH$58,59-ROW(),0))</f>
        <v>0</v>
      </c>
      <c r="AR55" s="321">
        <f t="shared" si="55"/>
        <v>0</v>
      </c>
      <c r="AS55" s="315">
        <f t="shared" si="56"/>
        <v>9</v>
      </c>
      <c r="AT55" s="316" t="str">
        <f t="shared" si="57"/>
        <v/>
      </c>
      <c r="AW55" s="317">
        <f t="shared" si="58"/>
        <v>0</v>
      </c>
      <c r="AX55" s="316">
        <f t="shared" si="59"/>
        <v>-1</v>
      </c>
      <c r="AY55" s="162">
        <f t="shared" si="60"/>
        <v>0</v>
      </c>
      <c r="AZ55" s="162">
        <f t="shared" si="61"/>
        <v>0</v>
      </c>
      <c r="BA55" s="162">
        <f t="shared" si="62"/>
        <v>0</v>
      </c>
      <c r="BB55" s="162">
        <f t="shared" si="63"/>
        <v>0</v>
      </c>
      <c r="BC55" s="162">
        <f t="shared" si="64"/>
        <v>0</v>
      </c>
      <c r="BD55" s="162">
        <f t="shared" si="65"/>
        <v>0</v>
      </c>
      <c r="BE55" s="162">
        <f t="shared" si="66"/>
        <v>0</v>
      </c>
      <c r="BF55" s="162">
        <f t="shared" si="67"/>
        <v>0</v>
      </c>
      <c r="BG55" s="162">
        <f t="shared" si="68"/>
        <v>0</v>
      </c>
      <c r="BH55" s="162">
        <f t="shared" si="69"/>
        <v>0</v>
      </c>
      <c r="BI55" s="162">
        <f t="shared" si="70"/>
        <v>0</v>
      </c>
      <c r="BJ55" s="162">
        <f t="shared" si="71"/>
        <v>0</v>
      </c>
      <c r="BK55" s="162">
        <f t="shared" si="72"/>
        <v>0</v>
      </c>
      <c r="BL55" s="162">
        <f t="shared" si="73"/>
        <v>0</v>
      </c>
      <c r="BM55" s="162">
        <f t="shared" si="74"/>
        <v>0</v>
      </c>
      <c r="BN55" s="162">
        <f t="shared" si="75"/>
        <v>0</v>
      </c>
      <c r="BO55" s="162">
        <f t="shared" si="76"/>
        <v>0</v>
      </c>
      <c r="BP55" s="162">
        <f t="shared" si="77"/>
        <v>0</v>
      </c>
      <c r="BQ55" s="162">
        <f t="shared" si="78"/>
        <v>0</v>
      </c>
      <c r="BR55" s="162">
        <f t="shared" si="79"/>
        <v>0</v>
      </c>
      <c r="BS55" s="162">
        <f t="shared" si="80"/>
        <v>0</v>
      </c>
      <c r="BT55" s="162">
        <f t="shared" si="81"/>
        <v>0</v>
      </c>
      <c r="BU55" s="162">
        <f t="shared" si="82"/>
        <v>0</v>
      </c>
      <c r="BV55" s="162">
        <f t="shared" si="83"/>
        <v>0</v>
      </c>
      <c r="BW55" s="162">
        <f t="shared" si="84"/>
        <v>0</v>
      </c>
      <c r="BX55" s="162">
        <f t="shared" si="85"/>
        <v>0</v>
      </c>
      <c r="BY55" s="162">
        <f t="shared" si="86"/>
        <v>0</v>
      </c>
      <c r="BZ55" s="162">
        <f t="shared" si="87"/>
        <v>0</v>
      </c>
      <c r="CA55" s="162">
        <f t="shared" si="88"/>
        <v>0</v>
      </c>
      <c r="CB55" s="162">
        <f t="shared" si="89"/>
        <v>0</v>
      </c>
      <c r="CC55" s="162">
        <f t="shared" si="90"/>
        <v>0</v>
      </c>
      <c r="CD55" s="162">
        <f t="shared" si="91"/>
        <v>0</v>
      </c>
      <c r="CE55" s="162">
        <f t="shared" si="92"/>
        <v>0</v>
      </c>
      <c r="CF55" s="162">
        <f t="shared" si="93"/>
        <v>0</v>
      </c>
      <c r="CG55" s="162">
        <f t="shared" si="94"/>
        <v>0</v>
      </c>
      <c r="CH55" s="162">
        <f t="shared" si="95"/>
        <v>0</v>
      </c>
      <c r="CL55" s="162">
        <f t="shared" si="96"/>
        <v>0</v>
      </c>
      <c r="CM55" s="162">
        <f t="shared" si="97"/>
        <v>0</v>
      </c>
      <c r="CN55" s="162">
        <f t="shared" si="98"/>
        <v>0</v>
      </c>
      <c r="CO55" s="162">
        <f t="shared" si="99"/>
        <v>0</v>
      </c>
      <c r="CP55" s="162">
        <f t="shared" si="100"/>
        <v>0</v>
      </c>
      <c r="CQ55" s="162">
        <f t="shared" si="101"/>
        <v>0</v>
      </c>
      <c r="CR55" s="162">
        <f t="shared" si="102"/>
        <v>0</v>
      </c>
      <c r="CS55" s="162">
        <f t="shared" si="103"/>
        <v>0</v>
      </c>
      <c r="CT55" s="162">
        <f t="shared" si="104"/>
        <v>0</v>
      </c>
      <c r="CU55" s="162">
        <f t="shared" si="105"/>
        <v>0</v>
      </c>
      <c r="CV55" s="162">
        <f t="shared" si="106"/>
        <v>0</v>
      </c>
      <c r="CW55" s="162">
        <f t="shared" si="107"/>
        <v>0</v>
      </c>
      <c r="CY55" s="162">
        <f t="shared" si="108"/>
        <v>1</v>
      </c>
      <c r="CZ55" s="162">
        <f t="shared" si="111"/>
        <v>1</v>
      </c>
      <c r="DA55" s="162">
        <f t="shared" si="111"/>
        <v>1</v>
      </c>
      <c r="DB55" s="162">
        <f t="shared" si="111"/>
        <v>1</v>
      </c>
      <c r="DC55" s="162">
        <f t="shared" si="110"/>
        <v>1</v>
      </c>
      <c r="DD55" s="162">
        <f t="shared" si="110"/>
        <v>1</v>
      </c>
      <c r="DE55" s="162">
        <f t="shared" si="110"/>
        <v>1</v>
      </c>
      <c r="DF55" s="162">
        <f t="shared" si="110"/>
        <v>1</v>
      </c>
      <c r="DG55" s="162">
        <f t="shared" si="110"/>
        <v>1</v>
      </c>
      <c r="DH55" s="162">
        <f t="shared" si="110"/>
        <v>1</v>
      </c>
      <c r="DI55" s="162">
        <f t="shared" si="110"/>
        <v>1</v>
      </c>
      <c r="DJ55" s="162">
        <f t="shared" si="110"/>
        <v>1</v>
      </c>
      <c r="DK55" s="162">
        <f t="shared" si="110"/>
        <v>1</v>
      </c>
    </row>
    <row r="56" spans="1:115" hidden="1" x14ac:dyDescent="0.2">
      <c r="A56" s="309"/>
      <c r="B56" s="310"/>
      <c r="C56" s="310"/>
      <c r="D56" s="200"/>
      <c r="E56" s="311"/>
      <c r="F56" s="312"/>
      <c r="G56" s="313"/>
      <c r="H56" s="312"/>
      <c r="I56" s="312"/>
      <c r="J56" s="313"/>
      <c r="K56" s="312"/>
      <c r="L56" s="312"/>
      <c r="M56" s="313"/>
      <c r="N56" s="312"/>
      <c r="O56" s="312"/>
      <c r="P56" s="313"/>
      <c r="Q56" s="312"/>
      <c r="R56" s="312"/>
      <c r="S56" s="313"/>
      <c r="T56" s="312"/>
      <c r="U56" s="312"/>
      <c r="V56" s="313"/>
      <c r="W56" s="312"/>
      <c r="X56" s="312"/>
      <c r="Y56" s="313"/>
      <c r="Z56" s="312"/>
      <c r="AA56" s="312"/>
      <c r="AB56" s="313"/>
      <c r="AC56" s="312"/>
      <c r="AD56" s="312"/>
      <c r="AE56" s="313"/>
      <c r="AF56" s="312"/>
      <c r="AG56" s="312"/>
      <c r="AH56" s="313"/>
      <c r="AI56" s="312"/>
      <c r="AJ56" s="312"/>
      <c r="AK56" s="313"/>
      <c r="AL56" s="312"/>
      <c r="AM56" s="312"/>
      <c r="AN56" s="313"/>
      <c r="AO56" s="200"/>
      <c r="AP56" s="200"/>
      <c r="AQ56" s="321">
        <f>IF(ISNA(HLOOKUP("o",$AY56:$CH$58,59-ROW(),0)),0,HLOOKUP("o",$AY56:$CH$58,59-ROW(),0))</f>
        <v>0</v>
      </c>
      <c r="AR56" s="321">
        <f t="shared" si="55"/>
        <v>0</v>
      </c>
      <c r="AS56" s="315">
        <f t="shared" si="56"/>
        <v>9</v>
      </c>
      <c r="AT56" s="316" t="str">
        <f t="shared" si="57"/>
        <v/>
      </c>
      <c r="AW56" s="317">
        <f t="shared" si="58"/>
        <v>0</v>
      </c>
      <c r="AX56" s="316">
        <f t="shared" si="59"/>
        <v>-1</v>
      </c>
      <c r="AY56" s="162">
        <f t="shared" si="60"/>
        <v>0</v>
      </c>
      <c r="AZ56" s="162">
        <f t="shared" si="61"/>
        <v>0</v>
      </c>
      <c r="BA56" s="162">
        <f t="shared" si="62"/>
        <v>0</v>
      </c>
      <c r="BB56" s="162">
        <f t="shared" si="63"/>
        <v>0</v>
      </c>
      <c r="BC56" s="162">
        <f t="shared" si="64"/>
        <v>0</v>
      </c>
      <c r="BD56" s="162">
        <f t="shared" si="65"/>
        <v>0</v>
      </c>
      <c r="BE56" s="162">
        <f t="shared" si="66"/>
        <v>0</v>
      </c>
      <c r="BF56" s="162">
        <f t="shared" si="67"/>
        <v>0</v>
      </c>
      <c r="BG56" s="162">
        <f t="shared" si="68"/>
        <v>0</v>
      </c>
      <c r="BH56" s="162">
        <f t="shared" si="69"/>
        <v>0</v>
      </c>
      <c r="BI56" s="162">
        <f t="shared" si="70"/>
        <v>0</v>
      </c>
      <c r="BJ56" s="162">
        <f t="shared" si="71"/>
        <v>0</v>
      </c>
      <c r="BK56" s="162">
        <f t="shared" si="72"/>
        <v>0</v>
      </c>
      <c r="BL56" s="162">
        <f t="shared" si="73"/>
        <v>0</v>
      </c>
      <c r="BM56" s="162">
        <f t="shared" si="74"/>
        <v>0</v>
      </c>
      <c r="BN56" s="162">
        <f t="shared" si="75"/>
        <v>0</v>
      </c>
      <c r="BO56" s="162">
        <f t="shared" si="76"/>
        <v>0</v>
      </c>
      <c r="BP56" s="162">
        <f t="shared" si="77"/>
        <v>0</v>
      </c>
      <c r="BQ56" s="162">
        <f t="shared" si="78"/>
        <v>0</v>
      </c>
      <c r="BR56" s="162">
        <f t="shared" si="79"/>
        <v>0</v>
      </c>
      <c r="BS56" s="162">
        <f t="shared" si="80"/>
        <v>0</v>
      </c>
      <c r="BT56" s="162">
        <f t="shared" si="81"/>
        <v>0</v>
      </c>
      <c r="BU56" s="162">
        <f t="shared" si="82"/>
        <v>0</v>
      </c>
      <c r="BV56" s="162">
        <f t="shared" si="83"/>
        <v>0</v>
      </c>
      <c r="BW56" s="162">
        <f t="shared" si="84"/>
        <v>0</v>
      </c>
      <c r="BX56" s="162">
        <f t="shared" si="85"/>
        <v>0</v>
      </c>
      <c r="BY56" s="162">
        <f t="shared" si="86"/>
        <v>0</v>
      </c>
      <c r="BZ56" s="162">
        <f t="shared" si="87"/>
        <v>0</v>
      </c>
      <c r="CA56" s="162">
        <f t="shared" si="88"/>
        <v>0</v>
      </c>
      <c r="CB56" s="162">
        <f t="shared" si="89"/>
        <v>0</v>
      </c>
      <c r="CC56" s="162">
        <f t="shared" si="90"/>
        <v>0</v>
      </c>
      <c r="CD56" s="162">
        <f t="shared" si="91"/>
        <v>0</v>
      </c>
      <c r="CE56" s="162">
        <f t="shared" si="92"/>
        <v>0</v>
      </c>
      <c r="CF56" s="162">
        <f t="shared" si="93"/>
        <v>0</v>
      </c>
      <c r="CG56" s="162">
        <f t="shared" si="94"/>
        <v>0</v>
      </c>
      <c r="CH56" s="162">
        <f t="shared" si="95"/>
        <v>0</v>
      </c>
      <c r="CL56" s="162">
        <f t="shared" si="96"/>
        <v>0</v>
      </c>
      <c r="CM56" s="162">
        <f t="shared" si="97"/>
        <v>0</v>
      </c>
      <c r="CN56" s="162">
        <f t="shared" si="98"/>
        <v>0</v>
      </c>
      <c r="CO56" s="162">
        <f t="shared" si="99"/>
        <v>0</v>
      </c>
      <c r="CP56" s="162">
        <f t="shared" si="100"/>
        <v>0</v>
      </c>
      <c r="CQ56" s="162">
        <f t="shared" si="101"/>
        <v>0</v>
      </c>
      <c r="CR56" s="162">
        <f t="shared" si="102"/>
        <v>0</v>
      </c>
      <c r="CS56" s="162">
        <f t="shared" si="103"/>
        <v>0</v>
      </c>
      <c r="CT56" s="162">
        <f t="shared" si="104"/>
        <v>0</v>
      </c>
      <c r="CU56" s="162">
        <f t="shared" si="105"/>
        <v>0</v>
      </c>
      <c r="CV56" s="162">
        <f t="shared" si="106"/>
        <v>0</v>
      </c>
      <c r="CW56" s="162">
        <f t="shared" si="107"/>
        <v>0</v>
      </c>
      <c r="CY56" s="162">
        <f t="shared" si="108"/>
        <v>1</v>
      </c>
      <c r="CZ56" s="162">
        <f t="shared" si="111"/>
        <v>1</v>
      </c>
      <c r="DA56" s="162">
        <f t="shared" si="111"/>
        <v>1</v>
      </c>
      <c r="DB56" s="162">
        <f t="shared" si="111"/>
        <v>1</v>
      </c>
      <c r="DC56" s="162">
        <f t="shared" si="110"/>
        <v>1</v>
      </c>
      <c r="DD56" s="162">
        <f t="shared" si="110"/>
        <v>1</v>
      </c>
      <c r="DE56" s="162">
        <f t="shared" si="110"/>
        <v>1</v>
      </c>
      <c r="DF56" s="162">
        <f t="shared" si="110"/>
        <v>1</v>
      </c>
      <c r="DG56" s="162">
        <f t="shared" si="110"/>
        <v>1</v>
      </c>
      <c r="DH56" s="162">
        <f t="shared" si="110"/>
        <v>1</v>
      </c>
      <c r="DI56" s="162">
        <f t="shared" si="110"/>
        <v>1</v>
      </c>
      <c r="DJ56" s="162">
        <f t="shared" si="110"/>
        <v>1</v>
      </c>
      <c r="DK56" s="162">
        <f t="shared" si="110"/>
        <v>1</v>
      </c>
    </row>
    <row r="58" spans="1:115" x14ac:dyDescent="0.2">
      <c r="AY58" s="162">
        <f>AN$22</f>
        <v>0</v>
      </c>
      <c r="AZ58" s="162">
        <f>AM$22</f>
        <v>0</v>
      </c>
      <c r="BA58" s="162">
        <f>AL$22</f>
        <v>0</v>
      </c>
      <c r="BB58" s="162">
        <f>AK$22</f>
        <v>0</v>
      </c>
      <c r="BC58" s="162">
        <f>AJ$22</f>
        <v>0</v>
      </c>
      <c r="BD58" s="162">
        <f>AI$22</f>
        <v>0</v>
      </c>
      <c r="BE58" s="162">
        <f>AH$22</f>
        <v>0</v>
      </c>
      <c r="BF58" s="162">
        <f>AG$22</f>
        <v>0</v>
      </c>
      <c r="BG58" s="162">
        <f>AF$22</f>
        <v>0</v>
      </c>
      <c r="BH58" s="162">
        <f>AE$22</f>
        <v>0</v>
      </c>
      <c r="BI58" s="162">
        <f>AD$22</f>
        <v>0</v>
      </c>
      <c r="BJ58" s="162">
        <f>AC$22</f>
        <v>0</v>
      </c>
      <c r="BK58" s="162">
        <f>AB$22</f>
        <v>0</v>
      </c>
      <c r="BL58" s="162">
        <f>AA$22</f>
        <v>0</v>
      </c>
      <c r="BM58" s="162">
        <f>Z$22</f>
        <v>0</v>
      </c>
      <c r="BN58" s="162">
        <f>Y$22</f>
        <v>0</v>
      </c>
      <c r="BO58" s="162">
        <f>X$22</f>
        <v>0</v>
      </c>
      <c r="BP58" s="162">
        <f>W$22</f>
        <v>0</v>
      </c>
      <c r="BQ58" s="162">
        <f>V$22</f>
        <v>0</v>
      </c>
      <c r="BR58" s="162">
        <f>U$22</f>
        <v>0</v>
      </c>
      <c r="BS58" s="162">
        <f>T$22</f>
        <v>0</v>
      </c>
      <c r="BT58" s="162">
        <f>S$22</f>
        <v>130</v>
      </c>
      <c r="BU58" s="162">
        <f>R$22</f>
        <v>130</v>
      </c>
      <c r="BV58" s="162">
        <f>Q$22</f>
        <v>130</v>
      </c>
      <c r="BW58" s="162">
        <f>P$22</f>
        <v>120</v>
      </c>
      <c r="BX58" s="162">
        <f>O$22</f>
        <v>120</v>
      </c>
      <c r="BY58" s="162">
        <f>N$22</f>
        <v>120</v>
      </c>
      <c r="BZ58" s="162">
        <f>M$22</f>
        <v>115</v>
      </c>
      <c r="CA58" s="162">
        <f>L$22</f>
        <v>115</v>
      </c>
      <c r="CB58" s="162">
        <f>K$22</f>
        <v>115</v>
      </c>
      <c r="CC58" s="162">
        <f>J$22</f>
        <v>110</v>
      </c>
      <c r="CD58" s="162">
        <f>I$22</f>
        <v>110</v>
      </c>
      <c r="CE58" s="162">
        <f>H$22</f>
        <v>110</v>
      </c>
      <c r="CF58" s="162">
        <f>G$22</f>
        <v>100</v>
      </c>
      <c r="CG58" s="162">
        <f>F$22</f>
        <v>100</v>
      </c>
      <c r="CH58" s="162">
        <f>E$22</f>
        <v>100</v>
      </c>
    </row>
  </sheetData>
  <sheetProtection selectLockedCells="1" selectUnlockedCells="1"/>
  <sortState ref="A10:DK13">
    <sortCondition ref="AS10:AS13"/>
  </sortState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D3"/>
    <mergeCell ref="A7:A8"/>
    <mergeCell ref="B7:B8"/>
    <mergeCell ref="C7:C8"/>
  </mergeCells>
  <conditionalFormatting sqref="E20:AN23 AM24:AN24">
    <cfRule type="cellIs" dxfId="147" priority="73" stopIfTrue="1" operator="equal">
      <formula>"x"</formula>
    </cfRule>
    <cfRule type="cellIs" dxfId="146" priority="74" stopIfTrue="1" operator="equal">
      <formula>"o"</formula>
    </cfRule>
  </conditionalFormatting>
  <conditionalFormatting sqref="J10:J19 J25:J56">
    <cfRule type="cellIs" dxfId="145" priority="70" stopIfTrue="1" operator="equal">
      <formula>"x"</formula>
    </cfRule>
    <cfRule type="cellIs" dxfId="144" priority="71" stopIfTrue="1" operator="equal">
      <formula>"o"</formula>
    </cfRule>
    <cfRule type="expression" dxfId="143" priority="72" stopIfTrue="1">
      <formula>OR(H$9&gt;3,DA10)</formula>
    </cfRule>
  </conditionalFormatting>
  <conditionalFormatting sqref="G10:G19 G25:G56">
    <cfRule type="cellIs" dxfId="142" priority="67" stopIfTrue="1" operator="equal">
      <formula>"x"</formula>
    </cfRule>
    <cfRule type="cellIs" dxfId="141" priority="68" stopIfTrue="1" operator="equal">
      <formula>"o"</formula>
    </cfRule>
    <cfRule type="expression" dxfId="140" priority="69" stopIfTrue="1">
      <formula>OR(E$9&gt;3,CZ10)</formula>
    </cfRule>
  </conditionalFormatting>
  <conditionalFormatting sqref="M10:M19 M25:M56">
    <cfRule type="cellIs" dxfId="139" priority="64" stopIfTrue="1" operator="equal">
      <formula>"x"</formula>
    </cfRule>
    <cfRule type="cellIs" dxfId="138" priority="65" stopIfTrue="1" operator="equal">
      <formula>"o"</formula>
    </cfRule>
    <cfRule type="expression" dxfId="137" priority="66" stopIfTrue="1">
      <formula>OR(K$9&gt;3,DB10)</formula>
    </cfRule>
  </conditionalFormatting>
  <conditionalFormatting sqref="P10:P19 P25:P56">
    <cfRule type="cellIs" dxfId="136" priority="61" stopIfTrue="1" operator="equal">
      <formula>"x"</formula>
    </cfRule>
    <cfRule type="cellIs" dxfId="135" priority="62" stopIfTrue="1" operator="equal">
      <formula>"o"</formula>
    </cfRule>
    <cfRule type="expression" dxfId="134" priority="63" stopIfTrue="1">
      <formula>OR(N$9&gt;3,DC10)</formula>
    </cfRule>
  </conditionalFormatting>
  <conditionalFormatting sqref="V10:V19 V25:V56">
    <cfRule type="cellIs" dxfId="133" priority="58" stopIfTrue="1" operator="equal">
      <formula>"x"</formula>
    </cfRule>
    <cfRule type="cellIs" dxfId="132" priority="59" stopIfTrue="1" operator="equal">
      <formula>"o"</formula>
    </cfRule>
    <cfRule type="expression" dxfId="131" priority="60" stopIfTrue="1">
      <formula>OR(T$9&gt;3,DE10)</formula>
    </cfRule>
  </conditionalFormatting>
  <conditionalFormatting sqref="Y10:Y19 Y25:Y56">
    <cfRule type="cellIs" dxfId="130" priority="55" stopIfTrue="1" operator="equal">
      <formula>"x"</formula>
    </cfRule>
    <cfRule type="cellIs" dxfId="129" priority="56" stopIfTrue="1" operator="equal">
      <formula>"o"</formula>
    </cfRule>
    <cfRule type="expression" dxfId="128" priority="57" stopIfTrue="1">
      <formula>OR(W$9&gt;3,DF10)</formula>
    </cfRule>
  </conditionalFormatting>
  <conditionalFormatting sqref="S10:S19 S25:S56">
    <cfRule type="cellIs" dxfId="127" priority="52" stopIfTrue="1" operator="equal">
      <formula>"x"</formula>
    </cfRule>
    <cfRule type="cellIs" dxfId="126" priority="53" stopIfTrue="1" operator="equal">
      <formula>"o"</formula>
    </cfRule>
    <cfRule type="expression" dxfId="125" priority="54" stopIfTrue="1">
      <formula>OR(Q$9&gt;3,DD10)</formula>
    </cfRule>
  </conditionalFormatting>
  <conditionalFormatting sqref="AB10:AB19 AB25:AB56">
    <cfRule type="cellIs" dxfId="124" priority="49" stopIfTrue="1" operator="equal">
      <formula>"x"</formula>
    </cfRule>
    <cfRule type="cellIs" dxfId="123" priority="50" stopIfTrue="1" operator="equal">
      <formula>"o"</formula>
    </cfRule>
    <cfRule type="expression" dxfId="122" priority="51" stopIfTrue="1">
      <formula>OR(Z$9&gt;3,DG10)</formula>
    </cfRule>
  </conditionalFormatting>
  <conditionalFormatting sqref="AE10:AE19 AE25:AE56">
    <cfRule type="cellIs" dxfId="121" priority="46" stopIfTrue="1" operator="equal">
      <formula>"x"</formula>
    </cfRule>
    <cfRule type="cellIs" dxfId="120" priority="47" stopIfTrue="1" operator="equal">
      <formula>"o"</formula>
    </cfRule>
    <cfRule type="expression" dxfId="119" priority="48" stopIfTrue="1">
      <formula>OR(AC$9&gt;3,DH10)</formula>
    </cfRule>
  </conditionalFormatting>
  <conditionalFormatting sqref="AH10:AH19 AH25:AH56">
    <cfRule type="cellIs" dxfId="118" priority="43" stopIfTrue="1" operator="equal">
      <formula>"x"</formula>
    </cfRule>
    <cfRule type="cellIs" dxfId="117" priority="44" stopIfTrue="1" operator="equal">
      <formula>"o"</formula>
    </cfRule>
    <cfRule type="expression" dxfId="116" priority="45" stopIfTrue="1">
      <formula>OR(AF$9&gt;3,DI10)</formula>
    </cfRule>
  </conditionalFormatting>
  <conditionalFormatting sqref="AK10:AK19 AK25:AK56">
    <cfRule type="cellIs" dxfId="115" priority="40" stopIfTrue="1" operator="equal">
      <formula>"x"</formula>
    </cfRule>
    <cfRule type="cellIs" dxfId="114" priority="41" stopIfTrue="1" operator="equal">
      <formula>"o"</formula>
    </cfRule>
    <cfRule type="expression" dxfId="113" priority="42" stopIfTrue="1">
      <formula>OR(AI$9&gt;3,DJ10)</formula>
    </cfRule>
  </conditionalFormatting>
  <conditionalFormatting sqref="AN10:AN19 AN25:AN56">
    <cfRule type="cellIs" dxfId="112" priority="37" stopIfTrue="1" operator="equal">
      <formula>"x"</formula>
    </cfRule>
    <cfRule type="cellIs" dxfId="111" priority="38" stopIfTrue="1" operator="equal">
      <formula>"o"</formula>
    </cfRule>
    <cfRule type="expression" dxfId="110" priority="39" stopIfTrue="1">
      <formula>OR(AL$9&gt;3,DK10)</formula>
    </cfRule>
  </conditionalFormatting>
  <conditionalFormatting sqref="E10:F19 E25:F56">
    <cfRule type="cellIs" dxfId="109" priority="34" stopIfTrue="1" operator="equal">
      <formula>"x"</formula>
    </cfRule>
    <cfRule type="cellIs" dxfId="108" priority="35" stopIfTrue="1" operator="equal">
      <formula>"o"</formula>
    </cfRule>
    <cfRule type="expression" dxfId="107" priority="36" stopIfTrue="1">
      <formula>$CZ10</formula>
    </cfRule>
  </conditionalFormatting>
  <conditionalFormatting sqref="H10:I19 H25:I56">
    <cfRule type="cellIs" dxfId="106" priority="31" stopIfTrue="1" operator="equal">
      <formula>"x"</formula>
    </cfRule>
    <cfRule type="cellIs" dxfId="105" priority="32" stopIfTrue="1" operator="equal">
      <formula>"o"</formula>
    </cfRule>
    <cfRule type="expression" dxfId="104" priority="33" stopIfTrue="1">
      <formula>$DA10</formula>
    </cfRule>
  </conditionalFormatting>
  <conditionalFormatting sqref="AL10:AM19 AL25:AM56">
    <cfRule type="cellIs" dxfId="103" priority="28" stopIfTrue="1" operator="equal">
      <formula>"x"</formula>
    </cfRule>
    <cfRule type="cellIs" dxfId="102" priority="29" stopIfTrue="1" operator="equal">
      <formula>"o"</formula>
    </cfRule>
    <cfRule type="expression" dxfId="101" priority="30" stopIfTrue="1">
      <formula>$DK10</formula>
    </cfRule>
  </conditionalFormatting>
  <conditionalFormatting sqref="K10:L19 K25:L56">
    <cfRule type="cellIs" dxfId="100" priority="25" stopIfTrue="1" operator="equal">
      <formula>"x"</formula>
    </cfRule>
    <cfRule type="cellIs" dxfId="99" priority="26" stopIfTrue="1" operator="equal">
      <formula>"o"</formula>
    </cfRule>
    <cfRule type="expression" dxfId="98" priority="27" stopIfTrue="1">
      <formula>$DB10</formula>
    </cfRule>
  </conditionalFormatting>
  <conditionalFormatting sqref="N10:O19 N25:O56 Q25:R56">
    <cfRule type="cellIs" dxfId="97" priority="22" stopIfTrue="1" operator="equal">
      <formula>"x"</formula>
    </cfRule>
    <cfRule type="cellIs" dxfId="96" priority="23" stopIfTrue="1" operator="equal">
      <formula>"o"</formula>
    </cfRule>
    <cfRule type="expression" dxfId="95" priority="24" stopIfTrue="1">
      <formula>$DD10</formula>
    </cfRule>
  </conditionalFormatting>
  <conditionalFormatting sqref="Q10:R19">
    <cfRule type="cellIs" dxfId="94" priority="19" stopIfTrue="1" operator="equal">
      <formula>"x"</formula>
    </cfRule>
    <cfRule type="cellIs" dxfId="93" priority="20" stopIfTrue="1" operator="equal">
      <formula>"o"</formula>
    </cfRule>
    <cfRule type="expression" dxfId="92" priority="21" stopIfTrue="1">
      <formula>$DD10</formula>
    </cfRule>
  </conditionalFormatting>
  <conditionalFormatting sqref="T10:U19 T25:U56">
    <cfRule type="cellIs" dxfId="91" priority="16" stopIfTrue="1" operator="equal">
      <formula>"x"</formula>
    </cfRule>
    <cfRule type="cellIs" dxfId="90" priority="17" stopIfTrue="1" operator="equal">
      <formula>"o"</formula>
    </cfRule>
    <cfRule type="expression" dxfId="89" priority="18" stopIfTrue="1">
      <formula>$DE10</formula>
    </cfRule>
  </conditionalFormatting>
  <conditionalFormatting sqref="W10:X19 W25:X56">
    <cfRule type="cellIs" dxfId="88" priority="13" stopIfTrue="1" operator="equal">
      <formula>"x"</formula>
    </cfRule>
    <cfRule type="cellIs" dxfId="87" priority="14" stopIfTrue="1" operator="equal">
      <formula>"o"</formula>
    </cfRule>
    <cfRule type="expression" dxfId="86" priority="15" stopIfTrue="1">
      <formula>$DF10</formula>
    </cfRule>
  </conditionalFormatting>
  <conditionalFormatting sqref="Z10:AA19 Z25:AA56">
    <cfRule type="cellIs" dxfId="85" priority="10" stopIfTrue="1" operator="equal">
      <formula>"x"</formula>
    </cfRule>
    <cfRule type="cellIs" dxfId="84" priority="11" stopIfTrue="1" operator="equal">
      <formula>"o"</formula>
    </cfRule>
    <cfRule type="expression" dxfId="83" priority="12" stopIfTrue="1">
      <formula>$DG10</formula>
    </cfRule>
  </conditionalFormatting>
  <conditionalFormatting sqref="AC10:AD19 AC25:AD56">
    <cfRule type="cellIs" dxfId="82" priority="7" stopIfTrue="1" operator="equal">
      <formula>"x"</formula>
    </cfRule>
    <cfRule type="cellIs" dxfId="81" priority="8" stopIfTrue="1" operator="equal">
      <formula>"o"</formula>
    </cfRule>
    <cfRule type="expression" dxfId="80" priority="9" stopIfTrue="1">
      <formula>$DH10</formula>
    </cfRule>
  </conditionalFormatting>
  <conditionalFormatting sqref="AF10:AG19 AF25:AG56">
    <cfRule type="cellIs" dxfId="79" priority="4" stopIfTrue="1" operator="equal">
      <formula>"x"</formula>
    </cfRule>
    <cfRule type="cellIs" dxfId="78" priority="5" stopIfTrue="1" operator="equal">
      <formula>"o"</formula>
    </cfRule>
    <cfRule type="expression" dxfId="77" priority="6" stopIfTrue="1">
      <formula>$DI10</formula>
    </cfRule>
  </conditionalFormatting>
  <conditionalFormatting sqref="AI10:AJ19 AI25:AJ56">
    <cfRule type="cellIs" dxfId="76" priority="1" stopIfTrue="1" operator="equal">
      <formula>"x"</formula>
    </cfRule>
    <cfRule type="cellIs" dxfId="75" priority="2" stopIfTrue="1" operator="equal">
      <formula>"o"</formula>
    </cfRule>
    <cfRule type="expression" dxfId="74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A29" sqref="A29:C29"/>
    </sheetView>
  </sheetViews>
  <sheetFormatPr defaultRowHeight="12.75" x14ac:dyDescent="0.2"/>
  <cols>
    <col min="1" max="1" width="14" style="162" customWidth="1"/>
    <col min="2" max="2" width="26.7109375" style="162" bestFit="1" customWidth="1"/>
    <col min="3" max="3" width="19.28515625" style="162" customWidth="1"/>
    <col min="4" max="4" width="9.140625" style="162"/>
    <col min="5" max="31" width="4.7109375" style="162" customWidth="1"/>
    <col min="32" max="40" width="4.7109375" style="162" hidden="1" customWidth="1"/>
    <col min="41" max="41" width="0" style="162" hidden="1" customWidth="1"/>
    <col min="42" max="45" width="9.140625" style="162"/>
    <col min="46" max="46" width="24" style="162" customWidth="1"/>
    <col min="47" max="48" width="9.140625" style="162"/>
    <col min="49" max="50" width="9.140625" style="162" hidden="1" customWidth="1"/>
    <col min="51" max="86" width="4.85546875" style="162" hidden="1" customWidth="1"/>
    <col min="87" max="87" width="9.140625" style="162" hidden="1" customWidth="1"/>
    <col min="88" max="88" width="6" style="162" hidden="1" customWidth="1"/>
    <col min="89" max="115" width="4.85546875" style="162" hidden="1" customWidth="1"/>
    <col min="116" max="16384" width="9.140625" style="162"/>
  </cols>
  <sheetData>
    <row r="1" spans="1:115" ht="15" customHeight="1" x14ac:dyDescent="0.2">
      <c r="A1" s="259">
        <v>41818</v>
      </c>
      <c r="B1" s="261" t="s">
        <v>82</v>
      </c>
      <c r="C1" s="261"/>
      <c r="D1" s="261"/>
      <c r="E1" s="262"/>
      <c r="G1" s="265" t="s">
        <v>20</v>
      </c>
      <c r="H1" s="266"/>
      <c r="I1" s="266"/>
      <c r="J1" s="266"/>
      <c r="K1" s="266"/>
      <c r="L1" s="266"/>
      <c r="M1" s="266"/>
      <c r="N1" s="267"/>
    </row>
    <row r="2" spans="1:115" ht="15.75" x14ac:dyDescent="0.2">
      <c r="A2" s="260"/>
      <c r="B2" s="263"/>
      <c r="C2" s="263"/>
      <c r="D2" s="263"/>
      <c r="E2" s="264"/>
      <c r="G2" s="163" t="s">
        <v>91</v>
      </c>
      <c r="H2" s="164"/>
      <c r="I2" s="164"/>
      <c r="J2" s="165" t="s">
        <v>21</v>
      </c>
      <c r="K2" s="165"/>
      <c r="L2" s="165"/>
      <c r="M2" s="165"/>
      <c r="N2" s="166"/>
    </row>
    <row r="3" spans="1:115" ht="16.5" thickBot="1" x14ac:dyDescent="0.25">
      <c r="A3" s="268" t="s">
        <v>92</v>
      </c>
      <c r="B3" s="269"/>
      <c r="C3" s="269"/>
      <c r="D3" s="270"/>
      <c r="E3" s="167" t="s">
        <v>18</v>
      </c>
      <c r="G3" s="163" t="s">
        <v>93</v>
      </c>
      <c r="H3" s="164"/>
      <c r="I3" s="164"/>
      <c r="J3" s="165" t="s">
        <v>70</v>
      </c>
      <c r="K3" s="165"/>
      <c r="L3" s="165"/>
      <c r="M3" s="165"/>
      <c r="N3" s="166"/>
    </row>
    <row r="4" spans="1:115" ht="16.5" thickBot="1" x14ac:dyDescent="0.25">
      <c r="A4" s="168"/>
      <c r="B4" s="169" t="s">
        <v>13</v>
      </c>
      <c r="C4" s="169"/>
      <c r="D4" s="170"/>
      <c r="E4" s="171"/>
      <c r="G4" s="172" t="s">
        <v>93</v>
      </c>
      <c r="H4" s="173"/>
      <c r="I4" s="173"/>
      <c r="J4" s="174"/>
      <c r="K4" s="174"/>
      <c r="L4" s="174"/>
      <c r="M4" s="174"/>
      <c r="N4" s="175"/>
    </row>
    <row r="5" spans="1:11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7"/>
      <c r="AR5" s="178"/>
      <c r="AS5" s="179"/>
    </row>
    <row r="6" spans="1:115" ht="16.5" hidden="1" thickBot="1" x14ac:dyDescent="0.3">
      <c r="A6" s="180" t="s">
        <v>94</v>
      </c>
      <c r="B6" s="179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9"/>
      <c r="AP6" s="176"/>
      <c r="AQ6" s="177"/>
      <c r="AR6" s="178"/>
      <c r="AS6" s="179"/>
    </row>
    <row r="7" spans="1:115" ht="16.5" hidden="1" customHeight="1" thickBot="1" x14ac:dyDescent="0.3">
      <c r="A7" s="257" t="s">
        <v>0</v>
      </c>
      <c r="B7" s="257" t="s">
        <v>11</v>
      </c>
      <c r="C7" s="257" t="s">
        <v>12</v>
      </c>
      <c r="D7" s="179"/>
      <c r="E7" s="181">
        <v>60</v>
      </c>
      <c r="F7" s="182">
        <f>E7</f>
        <v>60</v>
      </c>
      <c r="G7" s="183">
        <f>F7</f>
        <v>60</v>
      </c>
      <c r="H7" s="184">
        <v>70</v>
      </c>
      <c r="I7" s="182">
        <f>H7</f>
        <v>70</v>
      </c>
      <c r="J7" s="183">
        <f>I7</f>
        <v>70</v>
      </c>
      <c r="K7" s="181">
        <v>80</v>
      </c>
      <c r="L7" s="182">
        <f>K7</f>
        <v>80</v>
      </c>
      <c r="M7" s="183">
        <f>L7</f>
        <v>80</v>
      </c>
      <c r="N7" s="184">
        <v>90</v>
      </c>
      <c r="O7" s="182">
        <f>N7</f>
        <v>90</v>
      </c>
      <c r="P7" s="183">
        <f>O7</f>
        <v>90</v>
      </c>
      <c r="Q7" s="181">
        <v>88</v>
      </c>
      <c r="R7" s="182">
        <f>Q7</f>
        <v>88</v>
      </c>
      <c r="S7" s="183">
        <f>R7</f>
        <v>88</v>
      </c>
      <c r="T7" s="184">
        <v>86</v>
      </c>
      <c r="U7" s="182">
        <f>T7</f>
        <v>86</v>
      </c>
      <c r="V7" s="183">
        <f>U7</f>
        <v>86</v>
      </c>
      <c r="W7" s="181">
        <v>95</v>
      </c>
      <c r="X7" s="182">
        <f>W7</f>
        <v>95</v>
      </c>
      <c r="Y7" s="183">
        <f>X7</f>
        <v>95</v>
      </c>
      <c r="Z7" s="184">
        <v>100</v>
      </c>
      <c r="AA7" s="182">
        <f>Z7</f>
        <v>100</v>
      </c>
      <c r="AB7" s="183">
        <f>AA7</f>
        <v>100</v>
      </c>
      <c r="AC7" s="181">
        <v>105</v>
      </c>
      <c r="AD7" s="182">
        <f>AC7</f>
        <v>105</v>
      </c>
      <c r="AE7" s="183">
        <f>AD7</f>
        <v>105</v>
      </c>
      <c r="AF7" s="184">
        <v>110</v>
      </c>
      <c r="AG7" s="182">
        <f>AF7</f>
        <v>110</v>
      </c>
      <c r="AH7" s="183">
        <f>AG7</f>
        <v>110</v>
      </c>
      <c r="AI7" s="181"/>
      <c r="AJ7" s="182">
        <f>AI7</f>
        <v>0</v>
      </c>
      <c r="AK7" s="183">
        <f>AJ7</f>
        <v>0</v>
      </c>
      <c r="AL7" s="181"/>
      <c r="AM7" s="182">
        <f>AL7</f>
        <v>0</v>
      </c>
      <c r="AN7" s="183">
        <f>AM7</f>
        <v>0</v>
      </c>
      <c r="AO7" s="179"/>
      <c r="AP7" s="179"/>
      <c r="AQ7" s="256" t="s">
        <v>95</v>
      </c>
      <c r="AR7" s="256"/>
      <c r="AS7" s="256"/>
      <c r="AT7" s="256"/>
      <c r="CK7" s="162">
        <v>0</v>
      </c>
      <c r="CL7" s="162">
        <f>E7</f>
        <v>60</v>
      </c>
      <c r="CM7" s="162">
        <f>H7</f>
        <v>70</v>
      </c>
      <c r="CN7" s="162">
        <f>K7</f>
        <v>80</v>
      </c>
      <c r="CO7" s="162">
        <f>N7</f>
        <v>90</v>
      </c>
      <c r="CP7" s="162">
        <f>Q7</f>
        <v>88</v>
      </c>
      <c r="CQ7" s="162">
        <f>T7</f>
        <v>86</v>
      </c>
      <c r="CR7" s="162">
        <f>W7</f>
        <v>95</v>
      </c>
      <c r="CS7" s="162">
        <f>Z7</f>
        <v>100</v>
      </c>
      <c r="CT7" s="162">
        <f>AC7</f>
        <v>105</v>
      </c>
      <c r="CU7" s="162">
        <f>AF7</f>
        <v>110</v>
      </c>
      <c r="CV7" s="162">
        <f>AI7</f>
        <v>0</v>
      </c>
      <c r="CW7" s="162">
        <f>AL7</f>
        <v>0</v>
      </c>
    </row>
    <row r="8" spans="1:115" ht="10.5" hidden="1" customHeight="1" x14ac:dyDescent="0.2">
      <c r="A8" s="258"/>
      <c r="B8" s="258"/>
      <c r="C8" s="258"/>
      <c r="D8" s="179"/>
      <c r="E8" s="185"/>
      <c r="F8" s="186"/>
      <c r="G8" s="187"/>
      <c r="H8" s="186"/>
      <c r="I8" s="186"/>
      <c r="J8" s="186"/>
      <c r="K8" s="185"/>
      <c r="L8" s="186"/>
      <c r="M8" s="187"/>
      <c r="N8" s="186"/>
      <c r="O8" s="186"/>
      <c r="P8" s="186"/>
      <c r="Q8" s="185"/>
      <c r="R8" s="186"/>
      <c r="S8" s="187"/>
      <c r="T8" s="186"/>
      <c r="U8" s="186"/>
      <c r="V8" s="186"/>
      <c r="W8" s="185"/>
      <c r="X8" s="186"/>
      <c r="Y8" s="187"/>
      <c r="Z8" s="186"/>
      <c r="AA8" s="186"/>
      <c r="AB8" s="186"/>
      <c r="AC8" s="185"/>
      <c r="AD8" s="186"/>
      <c r="AE8" s="187"/>
      <c r="AF8" s="186"/>
      <c r="AG8" s="186"/>
      <c r="AH8" s="186"/>
      <c r="AI8" s="185"/>
      <c r="AJ8" s="186"/>
      <c r="AK8" s="187"/>
      <c r="AL8" s="185"/>
      <c r="AM8" s="186"/>
      <c r="AN8" s="187"/>
      <c r="AO8" s="179"/>
      <c r="AP8" s="179"/>
      <c r="AQ8" s="188" t="s">
        <v>96</v>
      </c>
      <c r="AR8" s="189" t="s">
        <v>97</v>
      </c>
      <c r="AS8" s="190" t="s">
        <v>40</v>
      </c>
      <c r="AT8" s="191" t="s">
        <v>11</v>
      </c>
      <c r="AW8" s="192" t="s">
        <v>98</v>
      </c>
      <c r="AX8" s="192" t="s">
        <v>99</v>
      </c>
      <c r="CL8" s="162">
        <f>E9</f>
        <v>0</v>
      </c>
      <c r="CM8" s="162">
        <f>H9</f>
        <v>0</v>
      </c>
      <c r="CN8" s="162">
        <f>K9</f>
        <v>0</v>
      </c>
      <c r="CO8" s="162">
        <f>N9</f>
        <v>0</v>
      </c>
      <c r="CP8" s="162">
        <f>Q9</f>
        <v>0</v>
      </c>
      <c r="CQ8" s="162">
        <f>T9</f>
        <v>0</v>
      </c>
      <c r="CR8" s="162">
        <f>W9</f>
        <v>0</v>
      </c>
      <c r="CS8" s="162">
        <f>Z9</f>
        <v>0</v>
      </c>
      <c r="CT8" s="162">
        <f>AC9</f>
        <v>0</v>
      </c>
      <c r="CU8" s="162">
        <f>AF9</f>
        <v>0</v>
      </c>
      <c r="CV8" s="162">
        <f>AI9</f>
        <v>0</v>
      </c>
      <c r="CW8" s="162">
        <f>AL9</f>
        <v>0</v>
      </c>
    </row>
    <row r="9" spans="1:115" hidden="1" x14ac:dyDescent="0.2">
      <c r="C9" s="193"/>
      <c r="D9" s="176"/>
      <c r="E9" s="194">
        <f>10-COUNTBLANK(B10:B19)</f>
        <v>0</v>
      </c>
      <c r="F9" s="195"/>
      <c r="G9" s="195"/>
      <c r="H9" s="195">
        <f>COUNTIF(E$10:G$19,"o")</f>
        <v>0</v>
      </c>
      <c r="I9" s="195"/>
      <c r="J9" s="195"/>
      <c r="K9" s="195">
        <f>COUNTIF(H$10:J$19,"o")</f>
        <v>0</v>
      </c>
      <c r="L9" s="195"/>
      <c r="M9" s="195"/>
      <c r="N9" s="195">
        <f>COUNTIF(K$10:M$19,"o")</f>
        <v>0</v>
      </c>
      <c r="O9" s="195"/>
      <c r="P9" s="195"/>
      <c r="Q9" s="195">
        <f>COUNTIF(N$10:P$19,"o")</f>
        <v>0</v>
      </c>
      <c r="R9" s="195"/>
      <c r="S9" s="195"/>
      <c r="T9" s="195">
        <f>COUNTIF(Q$10:S$19,"o")</f>
        <v>0</v>
      </c>
      <c r="U9" s="195"/>
      <c r="V9" s="195"/>
      <c r="W9" s="195">
        <f>COUNTIF(T$10:V$19,"o")</f>
        <v>0</v>
      </c>
      <c r="X9" s="195"/>
      <c r="Y9" s="195"/>
      <c r="Z9" s="195">
        <f>COUNTIF(W$10:Y$19,"o")</f>
        <v>0</v>
      </c>
      <c r="AA9" s="195"/>
      <c r="AB9" s="195"/>
      <c r="AC9" s="195">
        <f>COUNTIF(Z$10:AB$19,"o")</f>
        <v>0</v>
      </c>
      <c r="AD9" s="195"/>
      <c r="AE9" s="195"/>
      <c r="AF9" s="195">
        <f>COUNTIF(AC$10:AE$19,"o")</f>
        <v>0</v>
      </c>
      <c r="AG9" s="195"/>
      <c r="AH9" s="195"/>
      <c r="AI9" s="195">
        <f>COUNTIF(AF$10:AH$19,"o")</f>
        <v>0</v>
      </c>
      <c r="AJ9" s="195"/>
      <c r="AK9" s="195"/>
      <c r="AL9" s="195">
        <f>COUNTIF(AI$10:AK$19,"o")</f>
        <v>0</v>
      </c>
      <c r="AM9" s="195"/>
      <c r="AN9" s="195"/>
      <c r="AO9" s="176"/>
      <c r="AP9" s="176"/>
      <c r="AQ9" s="196"/>
      <c r="AR9" s="197"/>
      <c r="AS9" s="193"/>
      <c r="AT9" s="193"/>
      <c r="CL9" s="162">
        <f>IF(E9&gt;3,2,3)</f>
        <v>3</v>
      </c>
      <c r="CM9" s="162">
        <f>IF(H9&gt;3,2,3)</f>
        <v>3</v>
      </c>
      <c r="CN9" s="162">
        <f>IF(K9&gt;3,2,3)</f>
        <v>3</v>
      </c>
      <c r="CO9" s="162">
        <f>IF(N9&gt;3,2,3)</f>
        <v>3</v>
      </c>
      <c r="CP9" s="162">
        <f>IF(Q9&gt;3,2,3)</f>
        <v>3</v>
      </c>
      <c r="CQ9" s="162">
        <f>IF(T9&gt;3,2,3)</f>
        <v>3</v>
      </c>
      <c r="CR9" s="162">
        <f>IF(W9&gt;3,2,3)</f>
        <v>3</v>
      </c>
      <c r="CS9" s="162">
        <f>IF(Z9&gt;3,2,3)</f>
        <v>3</v>
      </c>
      <c r="CT9" s="162">
        <f>IF(AC9&gt;3,2,3)</f>
        <v>3</v>
      </c>
      <c r="CU9" s="162">
        <f>IF(AF9&gt;3,2,3)</f>
        <v>3</v>
      </c>
      <c r="CV9" s="162">
        <f>IF(AI9&gt;3,2,3)</f>
        <v>3</v>
      </c>
      <c r="CW9" s="162">
        <f>IF(AL9&gt;3,2,3)</f>
        <v>3</v>
      </c>
    </row>
    <row r="10" spans="1:115" hidden="1" x14ac:dyDescent="0.2">
      <c r="A10" s="198"/>
      <c r="B10" s="199"/>
      <c r="C10" s="199"/>
      <c r="D10" s="200"/>
      <c r="E10" s="201"/>
      <c r="F10" s="202"/>
      <c r="G10" s="203"/>
      <c r="H10" s="202"/>
      <c r="I10" s="202"/>
      <c r="J10" s="203"/>
      <c r="K10" s="202"/>
      <c r="L10" s="202"/>
      <c r="M10" s="203"/>
      <c r="N10" s="202"/>
      <c r="O10" s="202"/>
      <c r="P10" s="203"/>
      <c r="Q10" s="202"/>
      <c r="R10" s="202"/>
      <c r="S10" s="203"/>
      <c r="T10" s="202"/>
      <c r="U10" s="202"/>
      <c r="V10" s="203"/>
      <c r="W10" s="202"/>
      <c r="X10" s="202"/>
      <c r="Y10" s="203"/>
      <c r="Z10" s="202"/>
      <c r="AA10" s="202"/>
      <c r="AB10" s="203"/>
      <c r="AC10" s="202"/>
      <c r="AD10" s="202"/>
      <c r="AE10" s="203"/>
      <c r="AF10" s="202"/>
      <c r="AG10" s="202"/>
      <c r="AH10" s="203"/>
      <c r="AI10" s="202"/>
      <c r="AJ10" s="202"/>
      <c r="AK10" s="203"/>
      <c r="AL10" s="202"/>
      <c r="AM10" s="202"/>
      <c r="AN10" s="203"/>
      <c r="AO10" s="200"/>
      <c r="AP10" s="200"/>
      <c r="AQ10" s="204">
        <f>IF(ISNA(HLOOKUP("o",$AY10:$CH$21,22-ROW(),0)),0,HLOOKUP("o",$AY10:$CH$21,22-ROW(),0))</f>
        <v>0</v>
      </c>
      <c r="AR10" s="204">
        <f t="shared" ref="AR10:AR19" si="0">COUNTIF($AY10:$CH10,"x")</f>
        <v>0</v>
      </c>
      <c r="AS10" s="205">
        <f t="shared" ref="AS10:AS19" si="1">RANK(AX10,$AX$10:$AX$19,0)</f>
        <v>1</v>
      </c>
      <c r="AT10" s="206" t="str">
        <f>IF(ISBLANK($B10),"",$B10)</f>
        <v/>
      </c>
      <c r="AW10" s="207">
        <f>HLOOKUP($AQ10,$CK$7:$CW$19,ROW()-6)</f>
        <v>0</v>
      </c>
      <c r="AX10" s="206">
        <f t="shared" ref="AX10:AX19" si="2">AQ10-AR10*0.001-AW10*0.03-ISBLANK(A10)</f>
        <v>-1</v>
      </c>
      <c r="AY10" s="162">
        <f t="shared" ref="AY10:AY19" si="3">AN10</f>
        <v>0</v>
      </c>
      <c r="AZ10" s="162">
        <f t="shared" ref="AZ10:AZ19" si="4">AM10</f>
        <v>0</v>
      </c>
      <c r="BA10" s="162">
        <f t="shared" ref="BA10:BA19" si="5">AL10</f>
        <v>0</v>
      </c>
      <c r="BB10" s="162">
        <f t="shared" ref="BB10:BB19" si="6">AK10</f>
        <v>0</v>
      </c>
      <c r="BC10" s="162">
        <f t="shared" ref="BC10:BC19" si="7">AJ10</f>
        <v>0</v>
      </c>
      <c r="BD10" s="162">
        <f t="shared" ref="BD10:BD19" si="8">AI10</f>
        <v>0</v>
      </c>
      <c r="BE10" s="162">
        <f t="shared" ref="BE10:BE19" si="9">AH10</f>
        <v>0</v>
      </c>
      <c r="BF10" s="162">
        <f t="shared" ref="BF10:BF19" si="10">AG10</f>
        <v>0</v>
      </c>
      <c r="BG10" s="162">
        <f t="shared" ref="BG10:BG19" si="11">AF10</f>
        <v>0</v>
      </c>
      <c r="BH10" s="162">
        <f t="shared" ref="BH10:BH19" si="12">AE10</f>
        <v>0</v>
      </c>
      <c r="BI10" s="162">
        <f t="shared" ref="BI10:BI19" si="13">AD10</f>
        <v>0</v>
      </c>
      <c r="BJ10" s="162">
        <f t="shared" ref="BJ10:BJ19" si="14">AC10</f>
        <v>0</v>
      </c>
      <c r="BK10" s="162">
        <f t="shared" ref="BK10:BK19" si="15">AB10</f>
        <v>0</v>
      </c>
      <c r="BL10" s="162">
        <f t="shared" ref="BL10:BL19" si="16">AA10</f>
        <v>0</v>
      </c>
      <c r="BM10" s="162">
        <f t="shared" ref="BM10:BM19" si="17">Z10</f>
        <v>0</v>
      </c>
      <c r="BN10" s="162">
        <f t="shared" ref="BN10:BN19" si="18">Y10</f>
        <v>0</v>
      </c>
      <c r="BO10" s="162">
        <f t="shared" ref="BO10:BO19" si="19">X10</f>
        <v>0</v>
      </c>
      <c r="BP10" s="162">
        <f t="shared" ref="BP10:BP19" si="20">W10</f>
        <v>0</v>
      </c>
      <c r="BQ10" s="162">
        <f t="shared" ref="BQ10:BQ19" si="21">V10</f>
        <v>0</v>
      </c>
      <c r="BR10" s="162">
        <f t="shared" ref="BR10:BR19" si="22">U10</f>
        <v>0</v>
      </c>
      <c r="BS10" s="162">
        <f t="shared" ref="BS10:BS19" si="23">T10</f>
        <v>0</v>
      </c>
      <c r="BT10" s="162">
        <f t="shared" ref="BT10:BT19" si="24">S10</f>
        <v>0</v>
      </c>
      <c r="BU10" s="162">
        <f t="shared" ref="BU10:BU19" si="25">R10</f>
        <v>0</v>
      </c>
      <c r="BV10" s="162">
        <f t="shared" ref="BV10:BV19" si="26">Q10</f>
        <v>0</v>
      </c>
      <c r="BW10" s="162">
        <f t="shared" ref="BW10:BW19" si="27">P10</f>
        <v>0</v>
      </c>
      <c r="BX10" s="162">
        <f t="shared" ref="BX10:BX19" si="28">O10</f>
        <v>0</v>
      </c>
      <c r="BY10" s="162">
        <f t="shared" ref="BY10:BY19" si="29">N10</f>
        <v>0</v>
      </c>
      <c r="BZ10" s="162">
        <f t="shared" ref="BZ10:BZ19" si="30">M10</f>
        <v>0</v>
      </c>
      <c r="CA10" s="162">
        <f t="shared" ref="CA10:CA19" si="31">L10</f>
        <v>0</v>
      </c>
      <c r="CB10" s="162">
        <f t="shared" ref="CB10:CB19" si="32">K10</f>
        <v>0</v>
      </c>
      <c r="CC10" s="162">
        <f t="shared" ref="CC10:CC19" si="33">J10</f>
        <v>0</v>
      </c>
      <c r="CD10" s="162">
        <f t="shared" ref="CD10:CD19" si="34">I10</f>
        <v>0</v>
      </c>
      <c r="CE10" s="162">
        <f t="shared" ref="CE10:CE19" si="35">H10</f>
        <v>0</v>
      </c>
      <c r="CF10" s="162">
        <f t="shared" ref="CF10:CF19" si="36">G10</f>
        <v>0</v>
      </c>
      <c r="CG10" s="162">
        <f t="shared" ref="CG10:CG19" si="37">F10</f>
        <v>0</v>
      </c>
      <c r="CH10" s="162">
        <f t="shared" ref="CH10:CH19" si="38">E10</f>
        <v>0</v>
      </c>
      <c r="CK10" s="162">
        <v>0</v>
      </c>
      <c r="CL10" s="162">
        <f t="shared" ref="CL10:CL19" si="39">COUNTIF($E10:$G10,"x")</f>
        <v>0</v>
      </c>
      <c r="CM10" s="162">
        <f t="shared" ref="CM10:CM19" si="40">COUNTIF($H10:$J10,"x")</f>
        <v>0</v>
      </c>
      <c r="CN10" s="162">
        <f t="shared" ref="CN10:CN19" si="41">COUNTIF($K10:$M10,"x")</f>
        <v>0</v>
      </c>
      <c r="CO10" s="162">
        <f t="shared" ref="CO10:CO19" si="42">COUNTIF($N10:$P10,"x")</f>
        <v>0</v>
      </c>
      <c r="CP10" s="162">
        <f t="shared" ref="CP10:CP19" si="43">COUNTIF($Q10:$S10,"x")</f>
        <v>0</v>
      </c>
      <c r="CQ10" s="162">
        <f t="shared" ref="CQ10:CQ19" si="44">COUNTIF($T10:$V10,"x")</f>
        <v>0</v>
      </c>
      <c r="CR10" s="162">
        <f t="shared" ref="CR10:CR19" si="45">COUNTIF($W10:$Y10,"x")</f>
        <v>0</v>
      </c>
      <c r="CS10" s="162">
        <f t="shared" ref="CS10:CS19" si="46">COUNTIF($Z10:$AB10,"x")</f>
        <v>0</v>
      </c>
      <c r="CT10" s="162">
        <f t="shared" ref="CT10:CT19" si="47">COUNTIF($AC10:$AE10,"x")</f>
        <v>0</v>
      </c>
      <c r="CU10" s="162">
        <f t="shared" ref="CU10:CU19" si="48">COUNTIF($AF10:$AH10,"x")</f>
        <v>0</v>
      </c>
      <c r="CV10" s="162">
        <f t="shared" ref="CV10:CV19" si="49">COUNTIF($AI10:$AK10,"x")</f>
        <v>0</v>
      </c>
      <c r="CW10" s="162">
        <f t="shared" ref="CW10:CW19" si="50">COUNTIF($AL10:$AN10,"x")</f>
        <v>0</v>
      </c>
      <c r="CY10" s="162">
        <f>IF(ISBLANK(B10),1,0)</f>
        <v>1</v>
      </c>
      <c r="CZ10" s="162">
        <f t="shared" ref="CZ10:DK19" si="51">IF(OR(CY10=1,AND(CL10=CL$9,OR(CM$8&lt;&gt;0,CL$8=1))),1,0)</f>
        <v>1</v>
      </c>
      <c r="DA10" s="162">
        <f t="shared" si="51"/>
        <v>1</v>
      </c>
      <c r="DB10" s="162">
        <f t="shared" si="51"/>
        <v>1</v>
      </c>
      <c r="DC10" s="162">
        <f t="shared" si="51"/>
        <v>1</v>
      </c>
      <c r="DD10" s="162">
        <f t="shared" si="51"/>
        <v>1</v>
      </c>
      <c r="DE10" s="162">
        <f t="shared" si="51"/>
        <v>1</v>
      </c>
      <c r="DF10" s="162">
        <f t="shared" si="51"/>
        <v>1</v>
      </c>
      <c r="DG10" s="162">
        <f t="shared" si="51"/>
        <v>1</v>
      </c>
      <c r="DH10" s="162">
        <f t="shared" si="51"/>
        <v>1</v>
      </c>
      <c r="DI10" s="162">
        <f t="shared" si="51"/>
        <v>1</v>
      </c>
      <c r="DJ10" s="162">
        <f t="shared" si="51"/>
        <v>1</v>
      </c>
      <c r="DK10" s="162">
        <f t="shared" si="51"/>
        <v>1</v>
      </c>
    </row>
    <row r="11" spans="1:115" hidden="1" x14ac:dyDescent="0.2">
      <c r="A11" s="198"/>
      <c r="B11" s="199"/>
      <c r="C11" s="199"/>
      <c r="D11" s="200"/>
      <c r="E11" s="208"/>
      <c r="F11" s="209"/>
      <c r="G11" s="210"/>
      <c r="H11" s="209"/>
      <c r="I11" s="209"/>
      <c r="J11" s="210"/>
      <c r="K11" s="209"/>
      <c r="L11" s="209"/>
      <c r="M11" s="210"/>
      <c r="N11" s="209"/>
      <c r="O11" s="209"/>
      <c r="P11" s="210"/>
      <c r="Q11" s="209"/>
      <c r="R11" s="209"/>
      <c r="S11" s="210"/>
      <c r="T11" s="209"/>
      <c r="U11" s="209"/>
      <c r="V11" s="210"/>
      <c r="W11" s="209"/>
      <c r="X11" s="209"/>
      <c r="Y11" s="210"/>
      <c r="Z11" s="209"/>
      <c r="AA11" s="209"/>
      <c r="AB11" s="210"/>
      <c r="AC11" s="209"/>
      <c r="AD11" s="209"/>
      <c r="AE11" s="210"/>
      <c r="AF11" s="209"/>
      <c r="AG11" s="209"/>
      <c r="AH11" s="210"/>
      <c r="AI11" s="209"/>
      <c r="AJ11" s="209"/>
      <c r="AK11" s="210"/>
      <c r="AL11" s="209"/>
      <c r="AM11" s="209"/>
      <c r="AN11" s="210"/>
      <c r="AO11" s="200"/>
      <c r="AP11" s="200"/>
      <c r="AQ11" s="211">
        <f>IF(ISNA(HLOOKUP("o",$AY11:$CH$21,22-ROW(),0)),0,HLOOKUP("o",$AY11:$CH$21,22-ROW(),0))</f>
        <v>0</v>
      </c>
      <c r="AR11" s="211">
        <f t="shared" si="0"/>
        <v>0</v>
      </c>
      <c r="AS11" s="205">
        <f t="shared" si="1"/>
        <v>1</v>
      </c>
      <c r="AT11" s="206" t="str">
        <f t="shared" ref="AT11:AT19" si="52">IF(ISBLANK($B11),"",$B11)</f>
        <v/>
      </c>
      <c r="AW11" s="207">
        <f t="shared" ref="AW11:AW19" si="53">HLOOKUP($AQ11,$CK$7:$CW$19,ROW()-6)</f>
        <v>0</v>
      </c>
      <c r="AX11" s="206">
        <f t="shared" si="2"/>
        <v>-1</v>
      </c>
      <c r="AY11" s="162">
        <f t="shared" si="3"/>
        <v>0</v>
      </c>
      <c r="AZ11" s="162">
        <f t="shared" si="4"/>
        <v>0</v>
      </c>
      <c r="BA11" s="162">
        <f t="shared" si="5"/>
        <v>0</v>
      </c>
      <c r="BB11" s="162">
        <f t="shared" si="6"/>
        <v>0</v>
      </c>
      <c r="BC11" s="162">
        <f t="shared" si="7"/>
        <v>0</v>
      </c>
      <c r="BD11" s="162">
        <f t="shared" si="8"/>
        <v>0</v>
      </c>
      <c r="BE11" s="162">
        <f t="shared" si="9"/>
        <v>0</v>
      </c>
      <c r="BF11" s="162">
        <f t="shared" si="10"/>
        <v>0</v>
      </c>
      <c r="BG11" s="162">
        <f t="shared" si="11"/>
        <v>0</v>
      </c>
      <c r="BH11" s="162">
        <f t="shared" si="12"/>
        <v>0</v>
      </c>
      <c r="BI11" s="162">
        <f t="shared" si="13"/>
        <v>0</v>
      </c>
      <c r="BJ11" s="162">
        <f t="shared" si="14"/>
        <v>0</v>
      </c>
      <c r="BK11" s="162">
        <f t="shared" si="15"/>
        <v>0</v>
      </c>
      <c r="BL11" s="162">
        <f t="shared" si="16"/>
        <v>0</v>
      </c>
      <c r="BM11" s="162">
        <f t="shared" si="17"/>
        <v>0</v>
      </c>
      <c r="BN11" s="162">
        <f t="shared" si="18"/>
        <v>0</v>
      </c>
      <c r="BO11" s="162">
        <f t="shared" si="19"/>
        <v>0</v>
      </c>
      <c r="BP11" s="162">
        <f t="shared" si="20"/>
        <v>0</v>
      </c>
      <c r="BQ11" s="162">
        <f t="shared" si="21"/>
        <v>0</v>
      </c>
      <c r="BR11" s="162">
        <f t="shared" si="22"/>
        <v>0</v>
      </c>
      <c r="BS11" s="162">
        <f t="shared" si="23"/>
        <v>0</v>
      </c>
      <c r="BT11" s="162">
        <f t="shared" si="24"/>
        <v>0</v>
      </c>
      <c r="BU11" s="162">
        <f t="shared" si="25"/>
        <v>0</v>
      </c>
      <c r="BV11" s="162">
        <f t="shared" si="26"/>
        <v>0</v>
      </c>
      <c r="BW11" s="162">
        <f t="shared" si="27"/>
        <v>0</v>
      </c>
      <c r="BX11" s="162">
        <f t="shared" si="28"/>
        <v>0</v>
      </c>
      <c r="BY11" s="162">
        <f t="shared" si="29"/>
        <v>0</v>
      </c>
      <c r="BZ11" s="162">
        <f t="shared" si="30"/>
        <v>0</v>
      </c>
      <c r="CA11" s="162">
        <f t="shared" si="31"/>
        <v>0</v>
      </c>
      <c r="CB11" s="162">
        <f t="shared" si="32"/>
        <v>0</v>
      </c>
      <c r="CC11" s="162">
        <f t="shared" si="33"/>
        <v>0</v>
      </c>
      <c r="CD11" s="162">
        <f t="shared" si="34"/>
        <v>0</v>
      </c>
      <c r="CE11" s="162">
        <f t="shared" si="35"/>
        <v>0</v>
      </c>
      <c r="CF11" s="162">
        <f t="shared" si="36"/>
        <v>0</v>
      </c>
      <c r="CG11" s="162">
        <f t="shared" si="37"/>
        <v>0</v>
      </c>
      <c r="CH11" s="162">
        <f t="shared" si="38"/>
        <v>0</v>
      </c>
      <c r="CK11" s="162">
        <v>0</v>
      </c>
      <c r="CL11" s="162">
        <f t="shared" si="39"/>
        <v>0</v>
      </c>
      <c r="CM11" s="162">
        <f t="shared" si="40"/>
        <v>0</v>
      </c>
      <c r="CN11" s="162">
        <f t="shared" si="41"/>
        <v>0</v>
      </c>
      <c r="CO11" s="162">
        <f t="shared" si="42"/>
        <v>0</v>
      </c>
      <c r="CP11" s="162">
        <f t="shared" si="43"/>
        <v>0</v>
      </c>
      <c r="CQ11" s="162">
        <f t="shared" si="44"/>
        <v>0</v>
      </c>
      <c r="CR11" s="162">
        <f t="shared" si="45"/>
        <v>0</v>
      </c>
      <c r="CS11" s="162">
        <f t="shared" si="46"/>
        <v>0</v>
      </c>
      <c r="CT11" s="162">
        <f t="shared" si="47"/>
        <v>0</v>
      </c>
      <c r="CU11" s="162">
        <f t="shared" si="48"/>
        <v>0</v>
      </c>
      <c r="CV11" s="162">
        <f t="shared" si="49"/>
        <v>0</v>
      </c>
      <c r="CW11" s="162">
        <f t="shared" si="50"/>
        <v>0</v>
      </c>
      <c r="CY11" s="162">
        <f t="shared" ref="CY11:CY19" si="54">IF(ISBLANK(B11),1,0)</f>
        <v>1</v>
      </c>
      <c r="CZ11" s="162">
        <f t="shared" si="51"/>
        <v>1</v>
      </c>
      <c r="DA11" s="162">
        <f t="shared" si="51"/>
        <v>1</v>
      </c>
      <c r="DB11" s="162">
        <f t="shared" si="51"/>
        <v>1</v>
      </c>
      <c r="DC11" s="162">
        <f t="shared" si="51"/>
        <v>1</v>
      </c>
      <c r="DD11" s="162">
        <f t="shared" si="51"/>
        <v>1</v>
      </c>
      <c r="DE11" s="162">
        <f t="shared" si="51"/>
        <v>1</v>
      </c>
      <c r="DF11" s="162">
        <f t="shared" si="51"/>
        <v>1</v>
      </c>
      <c r="DG11" s="162">
        <f t="shared" si="51"/>
        <v>1</v>
      </c>
      <c r="DH11" s="162">
        <f t="shared" si="51"/>
        <v>1</v>
      </c>
      <c r="DI11" s="162">
        <f t="shared" si="51"/>
        <v>1</v>
      </c>
      <c r="DJ11" s="162">
        <f t="shared" si="51"/>
        <v>1</v>
      </c>
      <c r="DK11" s="162">
        <f t="shared" si="51"/>
        <v>1</v>
      </c>
    </row>
    <row r="12" spans="1:115" hidden="1" x14ac:dyDescent="0.2">
      <c r="A12" s="198"/>
      <c r="B12" s="199"/>
      <c r="C12" s="199"/>
      <c r="D12" s="200"/>
      <c r="E12" s="201"/>
      <c r="F12" s="202"/>
      <c r="G12" s="203"/>
      <c r="H12" s="202"/>
      <c r="I12" s="202"/>
      <c r="J12" s="203"/>
      <c r="K12" s="202"/>
      <c r="L12" s="202"/>
      <c r="M12" s="203"/>
      <c r="N12" s="202"/>
      <c r="O12" s="202"/>
      <c r="P12" s="203"/>
      <c r="Q12" s="202"/>
      <c r="R12" s="202"/>
      <c r="S12" s="203"/>
      <c r="T12" s="202"/>
      <c r="U12" s="202"/>
      <c r="V12" s="203"/>
      <c r="W12" s="202"/>
      <c r="X12" s="202"/>
      <c r="Y12" s="203"/>
      <c r="Z12" s="202"/>
      <c r="AA12" s="202"/>
      <c r="AB12" s="203"/>
      <c r="AC12" s="202"/>
      <c r="AD12" s="202"/>
      <c r="AE12" s="203"/>
      <c r="AF12" s="202"/>
      <c r="AG12" s="202"/>
      <c r="AH12" s="203"/>
      <c r="AI12" s="202"/>
      <c r="AJ12" s="202"/>
      <c r="AK12" s="203"/>
      <c r="AL12" s="202"/>
      <c r="AM12" s="202"/>
      <c r="AN12" s="203"/>
      <c r="AO12" s="200"/>
      <c r="AP12" s="200"/>
      <c r="AQ12" s="204">
        <f>IF(ISNA(HLOOKUP("o",$AY12:$CH$21,22-ROW(),0)),0,HLOOKUP("o",$AY12:$CH$21,22-ROW(),0))</f>
        <v>0</v>
      </c>
      <c r="AR12" s="204">
        <f t="shared" si="0"/>
        <v>0</v>
      </c>
      <c r="AS12" s="205">
        <f t="shared" si="1"/>
        <v>1</v>
      </c>
      <c r="AT12" s="212" t="str">
        <f t="shared" si="52"/>
        <v/>
      </c>
      <c r="AW12" s="207">
        <f t="shared" si="53"/>
        <v>0</v>
      </c>
      <c r="AX12" s="206">
        <f t="shared" si="2"/>
        <v>-1</v>
      </c>
      <c r="AY12" s="162">
        <f t="shared" si="3"/>
        <v>0</v>
      </c>
      <c r="AZ12" s="162">
        <f t="shared" si="4"/>
        <v>0</v>
      </c>
      <c r="BA12" s="162">
        <f t="shared" si="5"/>
        <v>0</v>
      </c>
      <c r="BB12" s="162">
        <f t="shared" si="6"/>
        <v>0</v>
      </c>
      <c r="BC12" s="162">
        <f t="shared" si="7"/>
        <v>0</v>
      </c>
      <c r="BD12" s="162">
        <f t="shared" si="8"/>
        <v>0</v>
      </c>
      <c r="BE12" s="162">
        <f t="shared" si="9"/>
        <v>0</v>
      </c>
      <c r="BF12" s="162">
        <f t="shared" si="10"/>
        <v>0</v>
      </c>
      <c r="BG12" s="162">
        <f t="shared" si="11"/>
        <v>0</v>
      </c>
      <c r="BH12" s="162">
        <f t="shared" si="12"/>
        <v>0</v>
      </c>
      <c r="BI12" s="162">
        <f t="shared" si="13"/>
        <v>0</v>
      </c>
      <c r="BJ12" s="162">
        <f t="shared" si="14"/>
        <v>0</v>
      </c>
      <c r="BK12" s="162">
        <f t="shared" si="15"/>
        <v>0</v>
      </c>
      <c r="BL12" s="162">
        <f t="shared" si="16"/>
        <v>0</v>
      </c>
      <c r="BM12" s="162">
        <f t="shared" si="17"/>
        <v>0</v>
      </c>
      <c r="BN12" s="162">
        <f t="shared" si="18"/>
        <v>0</v>
      </c>
      <c r="BO12" s="162">
        <f t="shared" si="19"/>
        <v>0</v>
      </c>
      <c r="BP12" s="162">
        <f t="shared" si="20"/>
        <v>0</v>
      </c>
      <c r="BQ12" s="162">
        <f t="shared" si="21"/>
        <v>0</v>
      </c>
      <c r="BR12" s="162">
        <f t="shared" si="22"/>
        <v>0</v>
      </c>
      <c r="BS12" s="162">
        <f t="shared" si="23"/>
        <v>0</v>
      </c>
      <c r="BT12" s="162">
        <f t="shared" si="24"/>
        <v>0</v>
      </c>
      <c r="BU12" s="162">
        <f t="shared" si="25"/>
        <v>0</v>
      </c>
      <c r="BV12" s="162">
        <f t="shared" si="26"/>
        <v>0</v>
      </c>
      <c r="BW12" s="162">
        <f t="shared" si="27"/>
        <v>0</v>
      </c>
      <c r="BX12" s="162">
        <f t="shared" si="28"/>
        <v>0</v>
      </c>
      <c r="BY12" s="162">
        <f t="shared" si="29"/>
        <v>0</v>
      </c>
      <c r="BZ12" s="162">
        <f t="shared" si="30"/>
        <v>0</v>
      </c>
      <c r="CA12" s="162">
        <f t="shared" si="31"/>
        <v>0</v>
      </c>
      <c r="CB12" s="162">
        <f t="shared" si="32"/>
        <v>0</v>
      </c>
      <c r="CC12" s="162">
        <f t="shared" si="33"/>
        <v>0</v>
      </c>
      <c r="CD12" s="162">
        <f t="shared" si="34"/>
        <v>0</v>
      </c>
      <c r="CE12" s="162">
        <f t="shared" si="35"/>
        <v>0</v>
      </c>
      <c r="CF12" s="162">
        <f t="shared" si="36"/>
        <v>0</v>
      </c>
      <c r="CG12" s="162">
        <f t="shared" si="37"/>
        <v>0</v>
      </c>
      <c r="CH12" s="162">
        <f t="shared" si="38"/>
        <v>0</v>
      </c>
      <c r="CK12" s="162">
        <v>0</v>
      </c>
      <c r="CL12" s="213">
        <f t="shared" si="39"/>
        <v>0</v>
      </c>
      <c r="CM12" s="162">
        <f t="shared" si="40"/>
        <v>0</v>
      </c>
      <c r="CN12" s="162">
        <f t="shared" si="41"/>
        <v>0</v>
      </c>
      <c r="CO12" s="162">
        <f t="shared" si="42"/>
        <v>0</v>
      </c>
      <c r="CP12" s="162">
        <f t="shared" si="43"/>
        <v>0</v>
      </c>
      <c r="CQ12" s="162">
        <f t="shared" si="44"/>
        <v>0</v>
      </c>
      <c r="CR12" s="162">
        <f t="shared" si="45"/>
        <v>0</v>
      </c>
      <c r="CS12" s="162">
        <f t="shared" si="46"/>
        <v>0</v>
      </c>
      <c r="CT12" s="162">
        <f t="shared" si="47"/>
        <v>0</v>
      </c>
      <c r="CU12" s="162">
        <f t="shared" si="48"/>
        <v>0</v>
      </c>
      <c r="CV12" s="162">
        <f t="shared" si="49"/>
        <v>0</v>
      </c>
      <c r="CW12" s="162">
        <f t="shared" si="50"/>
        <v>0</v>
      </c>
      <c r="CY12" s="162">
        <f t="shared" si="54"/>
        <v>1</v>
      </c>
      <c r="CZ12" s="162">
        <f t="shared" si="51"/>
        <v>1</v>
      </c>
      <c r="DA12" s="162">
        <f t="shared" si="51"/>
        <v>1</v>
      </c>
      <c r="DB12" s="162">
        <f t="shared" si="51"/>
        <v>1</v>
      </c>
      <c r="DC12" s="162">
        <f t="shared" si="51"/>
        <v>1</v>
      </c>
      <c r="DD12" s="162">
        <f t="shared" si="51"/>
        <v>1</v>
      </c>
      <c r="DE12" s="162">
        <f t="shared" si="51"/>
        <v>1</v>
      </c>
      <c r="DF12" s="162">
        <f t="shared" si="51"/>
        <v>1</v>
      </c>
      <c r="DG12" s="162">
        <f t="shared" si="51"/>
        <v>1</v>
      </c>
      <c r="DH12" s="162">
        <f t="shared" si="51"/>
        <v>1</v>
      </c>
      <c r="DI12" s="162">
        <f t="shared" si="51"/>
        <v>1</v>
      </c>
      <c r="DJ12" s="162">
        <f t="shared" si="51"/>
        <v>1</v>
      </c>
      <c r="DK12" s="162">
        <f t="shared" si="51"/>
        <v>1</v>
      </c>
    </row>
    <row r="13" spans="1:115" hidden="1" x14ac:dyDescent="0.2">
      <c r="A13" s="198"/>
      <c r="B13" s="199"/>
      <c r="C13" s="199"/>
      <c r="D13" s="200"/>
      <c r="E13" s="208"/>
      <c r="F13" s="209"/>
      <c r="G13" s="210"/>
      <c r="H13" s="209"/>
      <c r="I13" s="209"/>
      <c r="J13" s="210"/>
      <c r="K13" s="209"/>
      <c r="L13" s="209"/>
      <c r="M13" s="210"/>
      <c r="N13" s="209"/>
      <c r="O13" s="209"/>
      <c r="P13" s="210"/>
      <c r="Q13" s="209"/>
      <c r="R13" s="209"/>
      <c r="S13" s="210"/>
      <c r="T13" s="209"/>
      <c r="U13" s="209"/>
      <c r="V13" s="210"/>
      <c r="W13" s="209"/>
      <c r="X13" s="209"/>
      <c r="Y13" s="210"/>
      <c r="Z13" s="209"/>
      <c r="AA13" s="209"/>
      <c r="AB13" s="210"/>
      <c r="AC13" s="209"/>
      <c r="AD13" s="209"/>
      <c r="AE13" s="210"/>
      <c r="AF13" s="209"/>
      <c r="AG13" s="209"/>
      <c r="AH13" s="210"/>
      <c r="AI13" s="209"/>
      <c r="AJ13" s="209"/>
      <c r="AK13" s="210"/>
      <c r="AL13" s="209"/>
      <c r="AM13" s="209"/>
      <c r="AN13" s="210"/>
      <c r="AO13" s="200"/>
      <c r="AP13" s="200"/>
      <c r="AQ13" s="211">
        <f>IF(ISNA(HLOOKUP("o",$AY13:$CH$21,22-ROW(),0)),0,HLOOKUP("o",$AY13:$CH$21,22-ROW(),0))</f>
        <v>0</v>
      </c>
      <c r="AR13" s="211">
        <f t="shared" si="0"/>
        <v>0</v>
      </c>
      <c r="AS13" s="205">
        <f t="shared" si="1"/>
        <v>1</v>
      </c>
      <c r="AT13" s="206" t="str">
        <f t="shared" si="52"/>
        <v/>
      </c>
      <c r="AW13" s="207">
        <f t="shared" si="53"/>
        <v>0</v>
      </c>
      <c r="AX13" s="206">
        <f t="shared" si="2"/>
        <v>-1</v>
      </c>
      <c r="AY13" s="162">
        <f t="shared" si="3"/>
        <v>0</v>
      </c>
      <c r="AZ13" s="162">
        <f t="shared" si="4"/>
        <v>0</v>
      </c>
      <c r="BA13" s="162">
        <f t="shared" si="5"/>
        <v>0</v>
      </c>
      <c r="BB13" s="162">
        <f t="shared" si="6"/>
        <v>0</v>
      </c>
      <c r="BC13" s="162">
        <f t="shared" si="7"/>
        <v>0</v>
      </c>
      <c r="BD13" s="162">
        <f t="shared" si="8"/>
        <v>0</v>
      </c>
      <c r="BE13" s="162">
        <f t="shared" si="9"/>
        <v>0</v>
      </c>
      <c r="BF13" s="162">
        <f t="shared" si="10"/>
        <v>0</v>
      </c>
      <c r="BG13" s="162">
        <f t="shared" si="11"/>
        <v>0</v>
      </c>
      <c r="BH13" s="162">
        <f t="shared" si="12"/>
        <v>0</v>
      </c>
      <c r="BI13" s="162">
        <f t="shared" si="13"/>
        <v>0</v>
      </c>
      <c r="BJ13" s="162">
        <f t="shared" si="14"/>
        <v>0</v>
      </c>
      <c r="BK13" s="162">
        <f t="shared" si="15"/>
        <v>0</v>
      </c>
      <c r="BL13" s="162">
        <f t="shared" si="16"/>
        <v>0</v>
      </c>
      <c r="BM13" s="162">
        <f t="shared" si="17"/>
        <v>0</v>
      </c>
      <c r="BN13" s="162">
        <f t="shared" si="18"/>
        <v>0</v>
      </c>
      <c r="BO13" s="162">
        <f t="shared" si="19"/>
        <v>0</v>
      </c>
      <c r="BP13" s="162">
        <f t="shared" si="20"/>
        <v>0</v>
      </c>
      <c r="BQ13" s="162">
        <f t="shared" si="21"/>
        <v>0</v>
      </c>
      <c r="BR13" s="162">
        <f t="shared" si="22"/>
        <v>0</v>
      </c>
      <c r="BS13" s="162">
        <f t="shared" si="23"/>
        <v>0</v>
      </c>
      <c r="BT13" s="162">
        <f t="shared" si="24"/>
        <v>0</v>
      </c>
      <c r="BU13" s="162">
        <f t="shared" si="25"/>
        <v>0</v>
      </c>
      <c r="BV13" s="162">
        <f t="shared" si="26"/>
        <v>0</v>
      </c>
      <c r="BW13" s="162">
        <f t="shared" si="27"/>
        <v>0</v>
      </c>
      <c r="BX13" s="162">
        <f t="shared" si="28"/>
        <v>0</v>
      </c>
      <c r="BY13" s="162">
        <f t="shared" si="29"/>
        <v>0</v>
      </c>
      <c r="BZ13" s="162">
        <f t="shared" si="30"/>
        <v>0</v>
      </c>
      <c r="CA13" s="162">
        <f t="shared" si="31"/>
        <v>0</v>
      </c>
      <c r="CB13" s="162">
        <f t="shared" si="32"/>
        <v>0</v>
      </c>
      <c r="CC13" s="162">
        <f t="shared" si="33"/>
        <v>0</v>
      </c>
      <c r="CD13" s="162">
        <f t="shared" si="34"/>
        <v>0</v>
      </c>
      <c r="CE13" s="162">
        <f t="shared" si="35"/>
        <v>0</v>
      </c>
      <c r="CF13" s="162">
        <f t="shared" si="36"/>
        <v>0</v>
      </c>
      <c r="CG13" s="162">
        <f t="shared" si="37"/>
        <v>0</v>
      </c>
      <c r="CH13" s="162">
        <f t="shared" si="38"/>
        <v>0</v>
      </c>
      <c r="CK13" s="162">
        <v>0</v>
      </c>
      <c r="CL13" s="162">
        <f t="shared" si="39"/>
        <v>0</v>
      </c>
      <c r="CM13" s="162">
        <f t="shared" si="40"/>
        <v>0</v>
      </c>
      <c r="CN13" s="162">
        <f t="shared" si="41"/>
        <v>0</v>
      </c>
      <c r="CO13" s="162">
        <f t="shared" si="42"/>
        <v>0</v>
      </c>
      <c r="CP13" s="162">
        <f t="shared" si="43"/>
        <v>0</v>
      </c>
      <c r="CQ13" s="162">
        <f t="shared" si="44"/>
        <v>0</v>
      </c>
      <c r="CR13" s="162">
        <f t="shared" si="45"/>
        <v>0</v>
      </c>
      <c r="CS13" s="162">
        <f t="shared" si="46"/>
        <v>0</v>
      </c>
      <c r="CT13" s="162">
        <f t="shared" si="47"/>
        <v>0</v>
      </c>
      <c r="CU13" s="162">
        <f t="shared" si="48"/>
        <v>0</v>
      </c>
      <c r="CV13" s="162">
        <f t="shared" si="49"/>
        <v>0</v>
      </c>
      <c r="CW13" s="162">
        <f t="shared" si="50"/>
        <v>0</v>
      </c>
      <c r="CY13" s="162">
        <f t="shared" si="54"/>
        <v>1</v>
      </c>
      <c r="CZ13" s="162">
        <f t="shared" si="51"/>
        <v>1</v>
      </c>
      <c r="DA13" s="162">
        <f t="shared" si="51"/>
        <v>1</v>
      </c>
      <c r="DB13" s="162">
        <f t="shared" si="51"/>
        <v>1</v>
      </c>
      <c r="DC13" s="162">
        <f t="shared" si="51"/>
        <v>1</v>
      </c>
      <c r="DD13" s="162">
        <f t="shared" si="51"/>
        <v>1</v>
      </c>
      <c r="DE13" s="162">
        <f t="shared" si="51"/>
        <v>1</v>
      </c>
      <c r="DF13" s="162">
        <f t="shared" si="51"/>
        <v>1</v>
      </c>
      <c r="DG13" s="162">
        <f t="shared" si="51"/>
        <v>1</v>
      </c>
      <c r="DH13" s="162">
        <f t="shared" si="51"/>
        <v>1</v>
      </c>
      <c r="DI13" s="162">
        <f t="shared" si="51"/>
        <v>1</v>
      </c>
      <c r="DJ13" s="162">
        <f t="shared" si="51"/>
        <v>1</v>
      </c>
      <c r="DK13" s="162">
        <f t="shared" si="51"/>
        <v>1</v>
      </c>
    </row>
    <row r="14" spans="1:115" hidden="1" x14ac:dyDescent="0.2">
      <c r="A14" s="198"/>
      <c r="B14" s="199"/>
      <c r="C14" s="199"/>
      <c r="D14" s="200"/>
      <c r="E14" s="208"/>
      <c r="F14" s="209"/>
      <c r="G14" s="210"/>
      <c r="H14" s="209"/>
      <c r="I14" s="209"/>
      <c r="J14" s="210"/>
      <c r="K14" s="209"/>
      <c r="L14" s="209"/>
      <c r="M14" s="210"/>
      <c r="N14" s="209"/>
      <c r="O14" s="209"/>
      <c r="P14" s="210"/>
      <c r="Q14" s="209"/>
      <c r="R14" s="209"/>
      <c r="S14" s="210"/>
      <c r="T14" s="209"/>
      <c r="U14" s="209"/>
      <c r="V14" s="210"/>
      <c r="W14" s="209"/>
      <c r="X14" s="209"/>
      <c r="Y14" s="210"/>
      <c r="Z14" s="209"/>
      <c r="AA14" s="209"/>
      <c r="AB14" s="210"/>
      <c r="AC14" s="209"/>
      <c r="AD14" s="209"/>
      <c r="AE14" s="210"/>
      <c r="AF14" s="209"/>
      <c r="AG14" s="209"/>
      <c r="AH14" s="210"/>
      <c r="AI14" s="209"/>
      <c r="AJ14" s="209"/>
      <c r="AK14" s="210"/>
      <c r="AL14" s="209"/>
      <c r="AM14" s="209"/>
      <c r="AN14" s="210"/>
      <c r="AO14" s="200"/>
      <c r="AP14" s="200"/>
      <c r="AQ14" s="211">
        <f>IF(ISNA(HLOOKUP("o",$AY14:$CH$21,22-ROW(),0)),0,HLOOKUP("o",$AY14:$CH$21,22-ROW(),0))</f>
        <v>0</v>
      </c>
      <c r="AR14" s="211">
        <f t="shared" si="0"/>
        <v>0</v>
      </c>
      <c r="AS14" s="205">
        <f t="shared" si="1"/>
        <v>1</v>
      </c>
      <c r="AT14" s="206" t="str">
        <f t="shared" si="52"/>
        <v/>
      </c>
      <c r="AW14" s="207">
        <f t="shared" si="53"/>
        <v>0</v>
      </c>
      <c r="AX14" s="206">
        <f t="shared" si="2"/>
        <v>-1</v>
      </c>
      <c r="AY14" s="162">
        <f t="shared" si="3"/>
        <v>0</v>
      </c>
      <c r="AZ14" s="162">
        <f t="shared" si="4"/>
        <v>0</v>
      </c>
      <c r="BA14" s="162">
        <f t="shared" si="5"/>
        <v>0</v>
      </c>
      <c r="BB14" s="162">
        <f t="shared" si="6"/>
        <v>0</v>
      </c>
      <c r="BC14" s="162">
        <f t="shared" si="7"/>
        <v>0</v>
      </c>
      <c r="BD14" s="162">
        <f t="shared" si="8"/>
        <v>0</v>
      </c>
      <c r="BE14" s="162">
        <f t="shared" si="9"/>
        <v>0</v>
      </c>
      <c r="BF14" s="162">
        <f t="shared" si="10"/>
        <v>0</v>
      </c>
      <c r="BG14" s="162">
        <f t="shared" si="11"/>
        <v>0</v>
      </c>
      <c r="BH14" s="162">
        <f t="shared" si="12"/>
        <v>0</v>
      </c>
      <c r="BI14" s="162">
        <f t="shared" si="13"/>
        <v>0</v>
      </c>
      <c r="BJ14" s="162">
        <f t="shared" si="14"/>
        <v>0</v>
      </c>
      <c r="BK14" s="162">
        <f t="shared" si="15"/>
        <v>0</v>
      </c>
      <c r="BL14" s="162">
        <f t="shared" si="16"/>
        <v>0</v>
      </c>
      <c r="BM14" s="162">
        <f t="shared" si="17"/>
        <v>0</v>
      </c>
      <c r="BN14" s="162">
        <f t="shared" si="18"/>
        <v>0</v>
      </c>
      <c r="BO14" s="162">
        <f t="shared" si="19"/>
        <v>0</v>
      </c>
      <c r="BP14" s="162">
        <f t="shared" si="20"/>
        <v>0</v>
      </c>
      <c r="BQ14" s="162">
        <f t="shared" si="21"/>
        <v>0</v>
      </c>
      <c r="BR14" s="162">
        <f t="shared" si="22"/>
        <v>0</v>
      </c>
      <c r="BS14" s="162">
        <f t="shared" si="23"/>
        <v>0</v>
      </c>
      <c r="BT14" s="162">
        <f t="shared" si="24"/>
        <v>0</v>
      </c>
      <c r="BU14" s="162">
        <f t="shared" si="25"/>
        <v>0</v>
      </c>
      <c r="BV14" s="162">
        <f t="shared" si="26"/>
        <v>0</v>
      </c>
      <c r="BW14" s="162">
        <f t="shared" si="27"/>
        <v>0</v>
      </c>
      <c r="BX14" s="162">
        <f t="shared" si="28"/>
        <v>0</v>
      </c>
      <c r="BY14" s="162">
        <f t="shared" si="29"/>
        <v>0</v>
      </c>
      <c r="BZ14" s="162">
        <f t="shared" si="30"/>
        <v>0</v>
      </c>
      <c r="CA14" s="162">
        <f t="shared" si="31"/>
        <v>0</v>
      </c>
      <c r="CB14" s="162">
        <f t="shared" si="32"/>
        <v>0</v>
      </c>
      <c r="CC14" s="162">
        <f t="shared" si="33"/>
        <v>0</v>
      </c>
      <c r="CD14" s="162">
        <f t="shared" si="34"/>
        <v>0</v>
      </c>
      <c r="CE14" s="162">
        <f t="shared" si="35"/>
        <v>0</v>
      </c>
      <c r="CF14" s="162">
        <f t="shared" si="36"/>
        <v>0</v>
      </c>
      <c r="CG14" s="162">
        <f t="shared" si="37"/>
        <v>0</v>
      </c>
      <c r="CH14" s="162">
        <f t="shared" si="38"/>
        <v>0</v>
      </c>
      <c r="CK14" s="162">
        <v>0</v>
      </c>
      <c r="CL14" s="162">
        <f t="shared" si="39"/>
        <v>0</v>
      </c>
      <c r="CM14" s="162">
        <f t="shared" si="40"/>
        <v>0</v>
      </c>
      <c r="CN14" s="162">
        <f t="shared" si="41"/>
        <v>0</v>
      </c>
      <c r="CO14" s="162">
        <f t="shared" si="42"/>
        <v>0</v>
      </c>
      <c r="CP14" s="162">
        <f t="shared" si="43"/>
        <v>0</v>
      </c>
      <c r="CQ14" s="162">
        <f t="shared" si="44"/>
        <v>0</v>
      </c>
      <c r="CR14" s="162">
        <f t="shared" si="45"/>
        <v>0</v>
      </c>
      <c r="CS14" s="162">
        <f t="shared" si="46"/>
        <v>0</v>
      </c>
      <c r="CT14" s="162">
        <f t="shared" si="47"/>
        <v>0</v>
      </c>
      <c r="CU14" s="162">
        <f t="shared" si="48"/>
        <v>0</v>
      </c>
      <c r="CV14" s="162">
        <f t="shared" si="49"/>
        <v>0</v>
      </c>
      <c r="CW14" s="162">
        <f t="shared" si="50"/>
        <v>0</v>
      </c>
      <c r="CY14" s="162">
        <f t="shared" si="54"/>
        <v>1</v>
      </c>
      <c r="CZ14" s="162">
        <f t="shared" si="51"/>
        <v>1</v>
      </c>
      <c r="DA14" s="162">
        <f t="shared" si="51"/>
        <v>1</v>
      </c>
      <c r="DB14" s="162">
        <f t="shared" si="51"/>
        <v>1</v>
      </c>
      <c r="DC14" s="162">
        <f t="shared" si="51"/>
        <v>1</v>
      </c>
      <c r="DD14" s="162">
        <f t="shared" si="51"/>
        <v>1</v>
      </c>
      <c r="DE14" s="162">
        <f t="shared" si="51"/>
        <v>1</v>
      </c>
      <c r="DF14" s="162">
        <f t="shared" si="51"/>
        <v>1</v>
      </c>
      <c r="DG14" s="162">
        <f t="shared" si="51"/>
        <v>1</v>
      </c>
      <c r="DH14" s="162">
        <f t="shared" si="51"/>
        <v>1</v>
      </c>
      <c r="DI14" s="162">
        <f t="shared" si="51"/>
        <v>1</v>
      </c>
      <c r="DJ14" s="162">
        <f t="shared" si="51"/>
        <v>1</v>
      </c>
      <c r="DK14" s="162">
        <f t="shared" si="51"/>
        <v>1</v>
      </c>
    </row>
    <row r="15" spans="1:115" hidden="1" x14ac:dyDescent="0.2">
      <c r="A15" s="198"/>
      <c r="B15" s="199"/>
      <c r="C15" s="199"/>
      <c r="D15" s="200"/>
      <c r="E15" s="208"/>
      <c r="F15" s="209"/>
      <c r="G15" s="210"/>
      <c r="H15" s="209"/>
      <c r="I15" s="209"/>
      <c r="J15" s="210"/>
      <c r="K15" s="209"/>
      <c r="L15" s="209"/>
      <c r="M15" s="210"/>
      <c r="N15" s="209"/>
      <c r="O15" s="209"/>
      <c r="P15" s="210"/>
      <c r="Q15" s="209"/>
      <c r="R15" s="209"/>
      <c r="S15" s="210"/>
      <c r="T15" s="209"/>
      <c r="U15" s="209"/>
      <c r="V15" s="210"/>
      <c r="W15" s="209"/>
      <c r="X15" s="209"/>
      <c r="Y15" s="210"/>
      <c r="Z15" s="209"/>
      <c r="AA15" s="209"/>
      <c r="AB15" s="210"/>
      <c r="AC15" s="209"/>
      <c r="AD15" s="209"/>
      <c r="AE15" s="210"/>
      <c r="AF15" s="209"/>
      <c r="AG15" s="209"/>
      <c r="AH15" s="210"/>
      <c r="AI15" s="209"/>
      <c r="AJ15" s="209"/>
      <c r="AK15" s="210"/>
      <c r="AL15" s="209"/>
      <c r="AM15" s="209"/>
      <c r="AN15" s="210"/>
      <c r="AO15" s="200"/>
      <c r="AP15" s="200"/>
      <c r="AQ15" s="211">
        <f>IF(ISNA(HLOOKUP("o",$AY15:$CH$21,22-ROW(),0)),0,HLOOKUP("o",$AY15:$CH$21,22-ROW(),0))</f>
        <v>0</v>
      </c>
      <c r="AR15" s="211">
        <f t="shared" si="0"/>
        <v>0</v>
      </c>
      <c r="AS15" s="205">
        <f t="shared" si="1"/>
        <v>1</v>
      </c>
      <c r="AT15" s="206" t="str">
        <f t="shared" si="52"/>
        <v/>
      </c>
      <c r="AW15" s="207">
        <f t="shared" si="53"/>
        <v>0</v>
      </c>
      <c r="AX15" s="206">
        <f t="shared" si="2"/>
        <v>-1</v>
      </c>
      <c r="AY15" s="162">
        <f t="shared" si="3"/>
        <v>0</v>
      </c>
      <c r="AZ15" s="162">
        <f t="shared" si="4"/>
        <v>0</v>
      </c>
      <c r="BA15" s="162">
        <f t="shared" si="5"/>
        <v>0</v>
      </c>
      <c r="BB15" s="162">
        <f t="shared" si="6"/>
        <v>0</v>
      </c>
      <c r="BC15" s="162">
        <f t="shared" si="7"/>
        <v>0</v>
      </c>
      <c r="BD15" s="162">
        <f t="shared" si="8"/>
        <v>0</v>
      </c>
      <c r="BE15" s="162">
        <f t="shared" si="9"/>
        <v>0</v>
      </c>
      <c r="BF15" s="162">
        <f t="shared" si="10"/>
        <v>0</v>
      </c>
      <c r="BG15" s="162">
        <f t="shared" si="11"/>
        <v>0</v>
      </c>
      <c r="BH15" s="162">
        <f t="shared" si="12"/>
        <v>0</v>
      </c>
      <c r="BI15" s="162">
        <f t="shared" si="13"/>
        <v>0</v>
      </c>
      <c r="BJ15" s="162">
        <f t="shared" si="14"/>
        <v>0</v>
      </c>
      <c r="BK15" s="162">
        <f t="shared" si="15"/>
        <v>0</v>
      </c>
      <c r="BL15" s="162">
        <f t="shared" si="16"/>
        <v>0</v>
      </c>
      <c r="BM15" s="162">
        <f t="shared" si="17"/>
        <v>0</v>
      </c>
      <c r="BN15" s="162">
        <f t="shared" si="18"/>
        <v>0</v>
      </c>
      <c r="BO15" s="162">
        <f t="shared" si="19"/>
        <v>0</v>
      </c>
      <c r="BP15" s="162">
        <f t="shared" si="20"/>
        <v>0</v>
      </c>
      <c r="BQ15" s="162">
        <f t="shared" si="21"/>
        <v>0</v>
      </c>
      <c r="BR15" s="162">
        <f t="shared" si="22"/>
        <v>0</v>
      </c>
      <c r="BS15" s="162">
        <f t="shared" si="23"/>
        <v>0</v>
      </c>
      <c r="BT15" s="162">
        <f t="shared" si="24"/>
        <v>0</v>
      </c>
      <c r="BU15" s="162">
        <f t="shared" si="25"/>
        <v>0</v>
      </c>
      <c r="BV15" s="162">
        <f t="shared" si="26"/>
        <v>0</v>
      </c>
      <c r="BW15" s="162">
        <f t="shared" si="27"/>
        <v>0</v>
      </c>
      <c r="BX15" s="162">
        <f t="shared" si="28"/>
        <v>0</v>
      </c>
      <c r="BY15" s="162">
        <f t="shared" si="29"/>
        <v>0</v>
      </c>
      <c r="BZ15" s="162">
        <f t="shared" si="30"/>
        <v>0</v>
      </c>
      <c r="CA15" s="162">
        <f t="shared" si="31"/>
        <v>0</v>
      </c>
      <c r="CB15" s="162">
        <f t="shared" si="32"/>
        <v>0</v>
      </c>
      <c r="CC15" s="162">
        <f t="shared" si="33"/>
        <v>0</v>
      </c>
      <c r="CD15" s="162">
        <f t="shared" si="34"/>
        <v>0</v>
      </c>
      <c r="CE15" s="162">
        <f t="shared" si="35"/>
        <v>0</v>
      </c>
      <c r="CF15" s="162">
        <f t="shared" si="36"/>
        <v>0</v>
      </c>
      <c r="CG15" s="162">
        <f t="shared" si="37"/>
        <v>0</v>
      </c>
      <c r="CH15" s="162">
        <f t="shared" si="38"/>
        <v>0</v>
      </c>
      <c r="CK15" s="162">
        <v>0</v>
      </c>
      <c r="CL15" s="162">
        <f t="shared" si="39"/>
        <v>0</v>
      </c>
      <c r="CM15" s="162">
        <f t="shared" si="40"/>
        <v>0</v>
      </c>
      <c r="CN15" s="162">
        <f t="shared" si="41"/>
        <v>0</v>
      </c>
      <c r="CO15" s="162">
        <f t="shared" si="42"/>
        <v>0</v>
      </c>
      <c r="CP15" s="162">
        <f t="shared" si="43"/>
        <v>0</v>
      </c>
      <c r="CQ15" s="162">
        <f t="shared" si="44"/>
        <v>0</v>
      </c>
      <c r="CR15" s="162">
        <f t="shared" si="45"/>
        <v>0</v>
      </c>
      <c r="CS15" s="162">
        <f t="shared" si="46"/>
        <v>0</v>
      </c>
      <c r="CT15" s="162">
        <f t="shared" si="47"/>
        <v>0</v>
      </c>
      <c r="CU15" s="162">
        <f t="shared" si="48"/>
        <v>0</v>
      </c>
      <c r="CV15" s="162">
        <f t="shared" si="49"/>
        <v>0</v>
      </c>
      <c r="CW15" s="162">
        <f t="shared" si="50"/>
        <v>0</v>
      </c>
      <c r="CY15" s="162">
        <f t="shared" si="54"/>
        <v>1</v>
      </c>
      <c r="CZ15" s="162">
        <f t="shared" si="51"/>
        <v>1</v>
      </c>
      <c r="DA15" s="162">
        <f t="shared" si="51"/>
        <v>1</v>
      </c>
      <c r="DB15" s="162">
        <f t="shared" si="51"/>
        <v>1</v>
      </c>
      <c r="DC15" s="162">
        <f t="shared" si="51"/>
        <v>1</v>
      </c>
      <c r="DD15" s="162">
        <f t="shared" si="51"/>
        <v>1</v>
      </c>
      <c r="DE15" s="162">
        <f t="shared" si="51"/>
        <v>1</v>
      </c>
      <c r="DF15" s="162">
        <f t="shared" si="51"/>
        <v>1</v>
      </c>
      <c r="DG15" s="162">
        <f t="shared" si="51"/>
        <v>1</v>
      </c>
      <c r="DH15" s="162">
        <f t="shared" si="51"/>
        <v>1</v>
      </c>
      <c r="DI15" s="162">
        <f t="shared" si="51"/>
        <v>1</v>
      </c>
      <c r="DJ15" s="162">
        <f t="shared" si="51"/>
        <v>1</v>
      </c>
      <c r="DK15" s="162">
        <f t="shared" si="51"/>
        <v>1</v>
      </c>
    </row>
    <row r="16" spans="1:115" hidden="1" x14ac:dyDescent="0.2">
      <c r="A16" s="198"/>
      <c r="B16" s="199"/>
      <c r="C16" s="199"/>
      <c r="D16" s="200"/>
      <c r="E16" s="208"/>
      <c r="F16" s="209"/>
      <c r="G16" s="210"/>
      <c r="H16" s="209"/>
      <c r="I16" s="209"/>
      <c r="J16" s="210"/>
      <c r="K16" s="209"/>
      <c r="L16" s="209"/>
      <c r="M16" s="210"/>
      <c r="N16" s="209"/>
      <c r="O16" s="209"/>
      <c r="P16" s="210"/>
      <c r="Q16" s="209"/>
      <c r="R16" s="209"/>
      <c r="S16" s="210"/>
      <c r="T16" s="209"/>
      <c r="U16" s="209"/>
      <c r="V16" s="210"/>
      <c r="W16" s="209"/>
      <c r="X16" s="209"/>
      <c r="Y16" s="210"/>
      <c r="Z16" s="209"/>
      <c r="AA16" s="209"/>
      <c r="AB16" s="210"/>
      <c r="AC16" s="209"/>
      <c r="AD16" s="209"/>
      <c r="AE16" s="210"/>
      <c r="AF16" s="209"/>
      <c r="AG16" s="209"/>
      <c r="AH16" s="210"/>
      <c r="AI16" s="209"/>
      <c r="AJ16" s="209"/>
      <c r="AK16" s="210"/>
      <c r="AL16" s="209"/>
      <c r="AM16" s="209"/>
      <c r="AN16" s="210"/>
      <c r="AO16" s="200"/>
      <c r="AP16" s="200"/>
      <c r="AQ16" s="211">
        <f>IF(ISNA(HLOOKUP("o",$AY16:$CH$21,22-ROW(),0)),0,HLOOKUP("o",$AY16:$CH$21,22-ROW(),0))</f>
        <v>0</v>
      </c>
      <c r="AR16" s="211">
        <f t="shared" si="0"/>
        <v>0</v>
      </c>
      <c r="AS16" s="205">
        <f t="shared" si="1"/>
        <v>1</v>
      </c>
      <c r="AT16" s="206" t="str">
        <f t="shared" si="52"/>
        <v/>
      </c>
      <c r="AW16" s="207">
        <f t="shared" si="53"/>
        <v>0</v>
      </c>
      <c r="AX16" s="206">
        <f t="shared" si="2"/>
        <v>-1</v>
      </c>
      <c r="AY16" s="162">
        <f t="shared" si="3"/>
        <v>0</v>
      </c>
      <c r="AZ16" s="162">
        <f t="shared" si="4"/>
        <v>0</v>
      </c>
      <c r="BA16" s="162">
        <f t="shared" si="5"/>
        <v>0</v>
      </c>
      <c r="BB16" s="162">
        <f t="shared" si="6"/>
        <v>0</v>
      </c>
      <c r="BC16" s="162">
        <f t="shared" si="7"/>
        <v>0</v>
      </c>
      <c r="BD16" s="162">
        <f t="shared" si="8"/>
        <v>0</v>
      </c>
      <c r="BE16" s="162">
        <f t="shared" si="9"/>
        <v>0</v>
      </c>
      <c r="BF16" s="162">
        <f t="shared" si="10"/>
        <v>0</v>
      </c>
      <c r="BG16" s="162">
        <f t="shared" si="11"/>
        <v>0</v>
      </c>
      <c r="BH16" s="162">
        <f t="shared" si="12"/>
        <v>0</v>
      </c>
      <c r="BI16" s="162">
        <f t="shared" si="13"/>
        <v>0</v>
      </c>
      <c r="BJ16" s="162">
        <f t="shared" si="14"/>
        <v>0</v>
      </c>
      <c r="BK16" s="162">
        <f t="shared" si="15"/>
        <v>0</v>
      </c>
      <c r="BL16" s="162">
        <f t="shared" si="16"/>
        <v>0</v>
      </c>
      <c r="BM16" s="162">
        <f t="shared" si="17"/>
        <v>0</v>
      </c>
      <c r="BN16" s="162">
        <f t="shared" si="18"/>
        <v>0</v>
      </c>
      <c r="BO16" s="162">
        <f t="shared" si="19"/>
        <v>0</v>
      </c>
      <c r="BP16" s="162">
        <f t="shared" si="20"/>
        <v>0</v>
      </c>
      <c r="BQ16" s="162">
        <f t="shared" si="21"/>
        <v>0</v>
      </c>
      <c r="BR16" s="162">
        <f t="shared" si="22"/>
        <v>0</v>
      </c>
      <c r="BS16" s="162">
        <f t="shared" si="23"/>
        <v>0</v>
      </c>
      <c r="BT16" s="162">
        <f t="shared" si="24"/>
        <v>0</v>
      </c>
      <c r="BU16" s="162">
        <f t="shared" si="25"/>
        <v>0</v>
      </c>
      <c r="BV16" s="162">
        <f t="shared" si="26"/>
        <v>0</v>
      </c>
      <c r="BW16" s="162">
        <f t="shared" si="27"/>
        <v>0</v>
      </c>
      <c r="BX16" s="162">
        <f t="shared" si="28"/>
        <v>0</v>
      </c>
      <c r="BY16" s="162">
        <f t="shared" si="29"/>
        <v>0</v>
      </c>
      <c r="BZ16" s="162">
        <f t="shared" si="30"/>
        <v>0</v>
      </c>
      <c r="CA16" s="162">
        <f t="shared" si="31"/>
        <v>0</v>
      </c>
      <c r="CB16" s="162">
        <f t="shared" si="32"/>
        <v>0</v>
      </c>
      <c r="CC16" s="162">
        <f t="shared" si="33"/>
        <v>0</v>
      </c>
      <c r="CD16" s="162">
        <f t="shared" si="34"/>
        <v>0</v>
      </c>
      <c r="CE16" s="162">
        <f t="shared" si="35"/>
        <v>0</v>
      </c>
      <c r="CF16" s="162">
        <f t="shared" si="36"/>
        <v>0</v>
      </c>
      <c r="CG16" s="162">
        <f t="shared" si="37"/>
        <v>0</v>
      </c>
      <c r="CH16" s="162">
        <f t="shared" si="38"/>
        <v>0</v>
      </c>
      <c r="CK16" s="162">
        <v>0</v>
      </c>
      <c r="CL16" s="162">
        <f t="shared" si="39"/>
        <v>0</v>
      </c>
      <c r="CM16" s="162">
        <f t="shared" si="40"/>
        <v>0</v>
      </c>
      <c r="CN16" s="162">
        <f t="shared" si="41"/>
        <v>0</v>
      </c>
      <c r="CO16" s="162">
        <f t="shared" si="42"/>
        <v>0</v>
      </c>
      <c r="CP16" s="162">
        <f t="shared" si="43"/>
        <v>0</v>
      </c>
      <c r="CQ16" s="162">
        <f t="shared" si="44"/>
        <v>0</v>
      </c>
      <c r="CR16" s="162">
        <f t="shared" si="45"/>
        <v>0</v>
      </c>
      <c r="CS16" s="162">
        <f t="shared" si="46"/>
        <v>0</v>
      </c>
      <c r="CT16" s="162">
        <f t="shared" si="47"/>
        <v>0</v>
      </c>
      <c r="CU16" s="162">
        <f t="shared" si="48"/>
        <v>0</v>
      </c>
      <c r="CV16" s="162">
        <f t="shared" si="49"/>
        <v>0</v>
      </c>
      <c r="CW16" s="162">
        <f t="shared" si="50"/>
        <v>0</v>
      </c>
      <c r="CY16" s="162">
        <f t="shared" si="54"/>
        <v>1</v>
      </c>
      <c r="CZ16" s="162">
        <f t="shared" si="51"/>
        <v>1</v>
      </c>
      <c r="DA16" s="162">
        <f t="shared" si="51"/>
        <v>1</v>
      </c>
      <c r="DB16" s="162">
        <f t="shared" si="51"/>
        <v>1</v>
      </c>
      <c r="DC16" s="162">
        <f t="shared" si="51"/>
        <v>1</v>
      </c>
      <c r="DD16" s="162">
        <f t="shared" si="51"/>
        <v>1</v>
      </c>
      <c r="DE16" s="162">
        <f t="shared" si="51"/>
        <v>1</v>
      </c>
      <c r="DF16" s="162">
        <f t="shared" si="51"/>
        <v>1</v>
      </c>
      <c r="DG16" s="162">
        <f t="shared" si="51"/>
        <v>1</v>
      </c>
      <c r="DH16" s="162">
        <f t="shared" si="51"/>
        <v>1</v>
      </c>
      <c r="DI16" s="162">
        <f t="shared" si="51"/>
        <v>1</v>
      </c>
      <c r="DJ16" s="162">
        <f t="shared" si="51"/>
        <v>1</v>
      </c>
      <c r="DK16" s="162">
        <f t="shared" si="51"/>
        <v>1</v>
      </c>
    </row>
    <row r="17" spans="1:115" hidden="1" x14ac:dyDescent="0.2">
      <c r="A17" s="198"/>
      <c r="B17" s="199"/>
      <c r="C17" s="199"/>
      <c r="D17" s="200"/>
      <c r="E17" s="208"/>
      <c r="F17" s="209"/>
      <c r="G17" s="210"/>
      <c r="H17" s="209"/>
      <c r="I17" s="209"/>
      <c r="J17" s="210"/>
      <c r="K17" s="209"/>
      <c r="L17" s="209"/>
      <c r="M17" s="210"/>
      <c r="N17" s="209"/>
      <c r="O17" s="209"/>
      <c r="P17" s="210"/>
      <c r="Q17" s="209"/>
      <c r="R17" s="209"/>
      <c r="S17" s="210"/>
      <c r="T17" s="209"/>
      <c r="U17" s="209"/>
      <c r="V17" s="210"/>
      <c r="W17" s="209"/>
      <c r="X17" s="209"/>
      <c r="Y17" s="210"/>
      <c r="Z17" s="209"/>
      <c r="AA17" s="209"/>
      <c r="AB17" s="210"/>
      <c r="AC17" s="209"/>
      <c r="AD17" s="209"/>
      <c r="AE17" s="210"/>
      <c r="AF17" s="209"/>
      <c r="AG17" s="209"/>
      <c r="AH17" s="210"/>
      <c r="AI17" s="209"/>
      <c r="AJ17" s="209"/>
      <c r="AK17" s="210"/>
      <c r="AL17" s="209"/>
      <c r="AM17" s="209"/>
      <c r="AN17" s="210"/>
      <c r="AO17" s="200"/>
      <c r="AP17" s="200"/>
      <c r="AQ17" s="211">
        <f>IF(ISNA(HLOOKUP("o",$AY17:$CH$21,22-ROW(),0)),0,HLOOKUP("o",$AY17:$CH$21,22-ROW(),0))</f>
        <v>0</v>
      </c>
      <c r="AR17" s="211">
        <f t="shared" si="0"/>
        <v>0</v>
      </c>
      <c r="AS17" s="205">
        <f t="shared" si="1"/>
        <v>1</v>
      </c>
      <c r="AT17" s="206" t="str">
        <f t="shared" si="52"/>
        <v/>
      </c>
      <c r="AW17" s="207">
        <f t="shared" si="53"/>
        <v>0</v>
      </c>
      <c r="AX17" s="206">
        <f t="shared" si="2"/>
        <v>-1</v>
      </c>
      <c r="AY17" s="162">
        <f t="shared" si="3"/>
        <v>0</v>
      </c>
      <c r="AZ17" s="162">
        <f t="shared" si="4"/>
        <v>0</v>
      </c>
      <c r="BA17" s="162">
        <f t="shared" si="5"/>
        <v>0</v>
      </c>
      <c r="BB17" s="162">
        <f t="shared" si="6"/>
        <v>0</v>
      </c>
      <c r="BC17" s="162">
        <f t="shared" si="7"/>
        <v>0</v>
      </c>
      <c r="BD17" s="162">
        <f t="shared" si="8"/>
        <v>0</v>
      </c>
      <c r="BE17" s="162">
        <f t="shared" si="9"/>
        <v>0</v>
      </c>
      <c r="BF17" s="162">
        <f t="shared" si="10"/>
        <v>0</v>
      </c>
      <c r="BG17" s="162">
        <f t="shared" si="11"/>
        <v>0</v>
      </c>
      <c r="BH17" s="162">
        <f t="shared" si="12"/>
        <v>0</v>
      </c>
      <c r="BI17" s="162">
        <f t="shared" si="13"/>
        <v>0</v>
      </c>
      <c r="BJ17" s="162">
        <f t="shared" si="14"/>
        <v>0</v>
      </c>
      <c r="BK17" s="162">
        <f t="shared" si="15"/>
        <v>0</v>
      </c>
      <c r="BL17" s="162">
        <f t="shared" si="16"/>
        <v>0</v>
      </c>
      <c r="BM17" s="162">
        <f t="shared" si="17"/>
        <v>0</v>
      </c>
      <c r="BN17" s="162">
        <f t="shared" si="18"/>
        <v>0</v>
      </c>
      <c r="BO17" s="162">
        <f t="shared" si="19"/>
        <v>0</v>
      </c>
      <c r="BP17" s="162">
        <f t="shared" si="20"/>
        <v>0</v>
      </c>
      <c r="BQ17" s="162">
        <f t="shared" si="21"/>
        <v>0</v>
      </c>
      <c r="BR17" s="162">
        <f t="shared" si="22"/>
        <v>0</v>
      </c>
      <c r="BS17" s="162">
        <f t="shared" si="23"/>
        <v>0</v>
      </c>
      <c r="BT17" s="162">
        <f t="shared" si="24"/>
        <v>0</v>
      </c>
      <c r="BU17" s="162">
        <f t="shared" si="25"/>
        <v>0</v>
      </c>
      <c r="BV17" s="162">
        <f t="shared" si="26"/>
        <v>0</v>
      </c>
      <c r="BW17" s="162">
        <f t="shared" si="27"/>
        <v>0</v>
      </c>
      <c r="BX17" s="162">
        <f t="shared" si="28"/>
        <v>0</v>
      </c>
      <c r="BY17" s="162">
        <f t="shared" si="29"/>
        <v>0</v>
      </c>
      <c r="BZ17" s="162">
        <f t="shared" si="30"/>
        <v>0</v>
      </c>
      <c r="CA17" s="162">
        <f t="shared" si="31"/>
        <v>0</v>
      </c>
      <c r="CB17" s="162">
        <f t="shared" si="32"/>
        <v>0</v>
      </c>
      <c r="CC17" s="162">
        <f t="shared" si="33"/>
        <v>0</v>
      </c>
      <c r="CD17" s="162">
        <f t="shared" si="34"/>
        <v>0</v>
      </c>
      <c r="CE17" s="162">
        <f t="shared" si="35"/>
        <v>0</v>
      </c>
      <c r="CF17" s="162">
        <f t="shared" si="36"/>
        <v>0</v>
      </c>
      <c r="CG17" s="162">
        <f t="shared" si="37"/>
        <v>0</v>
      </c>
      <c r="CH17" s="162">
        <f t="shared" si="38"/>
        <v>0</v>
      </c>
      <c r="CK17" s="162">
        <v>0</v>
      </c>
      <c r="CL17" s="162">
        <f t="shared" si="39"/>
        <v>0</v>
      </c>
      <c r="CM17" s="162">
        <f t="shared" si="40"/>
        <v>0</v>
      </c>
      <c r="CN17" s="162">
        <f t="shared" si="41"/>
        <v>0</v>
      </c>
      <c r="CO17" s="162">
        <f t="shared" si="42"/>
        <v>0</v>
      </c>
      <c r="CP17" s="162">
        <f t="shared" si="43"/>
        <v>0</v>
      </c>
      <c r="CQ17" s="162">
        <f t="shared" si="44"/>
        <v>0</v>
      </c>
      <c r="CR17" s="162">
        <f t="shared" si="45"/>
        <v>0</v>
      </c>
      <c r="CS17" s="162">
        <f t="shared" si="46"/>
        <v>0</v>
      </c>
      <c r="CT17" s="162">
        <f t="shared" si="47"/>
        <v>0</v>
      </c>
      <c r="CU17" s="162">
        <f t="shared" si="48"/>
        <v>0</v>
      </c>
      <c r="CV17" s="162">
        <f t="shared" si="49"/>
        <v>0</v>
      </c>
      <c r="CW17" s="162">
        <f t="shared" si="50"/>
        <v>0</v>
      </c>
      <c r="CY17" s="162">
        <f t="shared" si="54"/>
        <v>1</v>
      </c>
      <c r="CZ17" s="162">
        <f t="shared" si="51"/>
        <v>1</v>
      </c>
      <c r="DA17" s="162">
        <f t="shared" si="51"/>
        <v>1</v>
      </c>
      <c r="DB17" s="162">
        <f t="shared" si="51"/>
        <v>1</v>
      </c>
      <c r="DC17" s="162">
        <f t="shared" si="51"/>
        <v>1</v>
      </c>
      <c r="DD17" s="162">
        <f t="shared" si="51"/>
        <v>1</v>
      </c>
      <c r="DE17" s="162">
        <f t="shared" si="51"/>
        <v>1</v>
      </c>
      <c r="DF17" s="162">
        <f t="shared" si="51"/>
        <v>1</v>
      </c>
      <c r="DG17" s="162">
        <f t="shared" si="51"/>
        <v>1</v>
      </c>
      <c r="DH17" s="162">
        <f t="shared" si="51"/>
        <v>1</v>
      </c>
      <c r="DI17" s="162">
        <f t="shared" si="51"/>
        <v>1</v>
      </c>
      <c r="DJ17" s="162">
        <f t="shared" si="51"/>
        <v>1</v>
      </c>
      <c r="DK17" s="162">
        <f t="shared" si="51"/>
        <v>1</v>
      </c>
    </row>
    <row r="18" spans="1:115" hidden="1" x14ac:dyDescent="0.2">
      <c r="A18" s="198"/>
      <c r="B18" s="199"/>
      <c r="C18" s="199"/>
      <c r="D18" s="200"/>
      <c r="E18" s="208"/>
      <c r="F18" s="209"/>
      <c r="G18" s="210"/>
      <c r="H18" s="209"/>
      <c r="I18" s="209"/>
      <c r="J18" s="210"/>
      <c r="K18" s="209"/>
      <c r="L18" s="209"/>
      <c r="M18" s="210"/>
      <c r="N18" s="209"/>
      <c r="O18" s="209"/>
      <c r="P18" s="210"/>
      <c r="Q18" s="209"/>
      <c r="R18" s="209"/>
      <c r="S18" s="210"/>
      <c r="T18" s="209"/>
      <c r="U18" s="209"/>
      <c r="V18" s="210"/>
      <c r="W18" s="209"/>
      <c r="X18" s="209"/>
      <c r="Y18" s="210"/>
      <c r="Z18" s="209"/>
      <c r="AA18" s="209"/>
      <c r="AB18" s="210"/>
      <c r="AC18" s="209"/>
      <c r="AD18" s="209"/>
      <c r="AE18" s="210"/>
      <c r="AF18" s="209"/>
      <c r="AG18" s="209"/>
      <c r="AH18" s="210"/>
      <c r="AI18" s="209"/>
      <c r="AJ18" s="209"/>
      <c r="AK18" s="210"/>
      <c r="AL18" s="209"/>
      <c r="AM18" s="209"/>
      <c r="AN18" s="210"/>
      <c r="AO18" s="200"/>
      <c r="AP18" s="200"/>
      <c r="AQ18" s="211">
        <f>IF(ISNA(HLOOKUP("o",$AY18:$CH$21,22-ROW(),0)),0,HLOOKUP("o",$AY18:$CH$21,22-ROW(),0))</f>
        <v>0</v>
      </c>
      <c r="AR18" s="211">
        <f t="shared" si="0"/>
        <v>0</v>
      </c>
      <c r="AS18" s="205">
        <f t="shared" si="1"/>
        <v>1</v>
      </c>
      <c r="AT18" s="206" t="str">
        <f t="shared" si="52"/>
        <v/>
      </c>
      <c r="AW18" s="207">
        <f t="shared" si="53"/>
        <v>0</v>
      </c>
      <c r="AX18" s="206">
        <f t="shared" si="2"/>
        <v>-1</v>
      </c>
      <c r="AY18" s="162">
        <f t="shared" si="3"/>
        <v>0</v>
      </c>
      <c r="AZ18" s="162">
        <f t="shared" si="4"/>
        <v>0</v>
      </c>
      <c r="BA18" s="162">
        <f t="shared" si="5"/>
        <v>0</v>
      </c>
      <c r="BB18" s="162">
        <f t="shared" si="6"/>
        <v>0</v>
      </c>
      <c r="BC18" s="162">
        <f t="shared" si="7"/>
        <v>0</v>
      </c>
      <c r="BD18" s="162">
        <f t="shared" si="8"/>
        <v>0</v>
      </c>
      <c r="BE18" s="162">
        <f t="shared" si="9"/>
        <v>0</v>
      </c>
      <c r="BF18" s="162">
        <f t="shared" si="10"/>
        <v>0</v>
      </c>
      <c r="BG18" s="162">
        <f t="shared" si="11"/>
        <v>0</v>
      </c>
      <c r="BH18" s="162">
        <f t="shared" si="12"/>
        <v>0</v>
      </c>
      <c r="BI18" s="162">
        <f t="shared" si="13"/>
        <v>0</v>
      </c>
      <c r="BJ18" s="162">
        <f t="shared" si="14"/>
        <v>0</v>
      </c>
      <c r="BK18" s="162">
        <f t="shared" si="15"/>
        <v>0</v>
      </c>
      <c r="BL18" s="162">
        <f t="shared" si="16"/>
        <v>0</v>
      </c>
      <c r="BM18" s="162">
        <f t="shared" si="17"/>
        <v>0</v>
      </c>
      <c r="BN18" s="162">
        <f t="shared" si="18"/>
        <v>0</v>
      </c>
      <c r="BO18" s="162">
        <f t="shared" si="19"/>
        <v>0</v>
      </c>
      <c r="BP18" s="162">
        <f t="shared" si="20"/>
        <v>0</v>
      </c>
      <c r="BQ18" s="162">
        <f t="shared" si="21"/>
        <v>0</v>
      </c>
      <c r="BR18" s="162">
        <f t="shared" si="22"/>
        <v>0</v>
      </c>
      <c r="BS18" s="162">
        <f t="shared" si="23"/>
        <v>0</v>
      </c>
      <c r="BT18" s="162">
        <f t="shared" si="24"/>
        <v>0</v>
      </c>
      <c r="BU18" s="162">
        <f t="shared" si="25"/>
        <v>0</v>
      </c>
      <c r="BV18" s="162">
        <f t="shared" si="26"/>
        <v>0</v>
      </c>
      <c r="BW18" s="162">
        <f t="shared" si="27"/>
        <v>0</v>
      </c>
      <c r="BX18" s="162">
        <f t="shared" si="28"/>
        <v>0</v>
      </c>
      <c r="BY18" s="162">
        <f t="shared" si="29"/>
        <v>0</v>
      </c>
      <c r="BZ18" s="162">
        <f t="shared" si="30"/>
        <v>0</v>
      </c>
      <c r="CA18" s="162">
        <f t="shared" si="31"/>
        <v>0</v>
      </c>
      <c r="CB18" s="162">
        <f t="shared" si="32"/>
        <v>0</v>
      </c>
      <c r="CC18" s="162">
        <f t="shared" si="33"/>
        <v>0</v>
      </c>
      <c r="CD18" s="162">
        <f t="shared" si="34"/>
        <v>0</v>
      </c>
      <c r="CE18" s="162">
        <f t="shared" si="35"/>
        <v>0</v>
      </c>
      <c r="CF18" s="162">
        <f t="shared" si="36"/>
        <v>0</v>
      </c>
      <c r="CG18" s="162">
        <f t="shared" si="37"/>
        <v>0</v>
      </c>
      <c r="CH18" s="162">
        <f t="shared" si="38"/>
        <v>0</v>
      </c>
      <c r="CK18" s="162">
        <v>0</v>
      </c>
      <c r="CL18" s="162">
        <f t="shared" si="39"/>
        <v>0</v>
      </c>
      <c r="CM18" s="162">
        <f t="shared" si="40"/>
        <v>0</v>
      </c>
      <c r="CN18" s="162">
        <f t="shared" si="41"/>
        <v>0</v>
      </c>
      <c r="CO18" s="162">
        <f t="shared" si="42"/>
        <v>0</v>
      </c>
      <c r="CP18" s="162">
        <f t="shared" si="43"/>
        <v>0</v>
      </c>
      <c r="CQ18" s="162">
        <f t="shared" si="44"/>
        <v>0</v>
      </c>
      <c r="CR18" s="162">
        <f t="shared" si="45"/>
        <v>0</v>
      </c>
      <c r="CS18" s="162">
        <f t="shared" si="46"/>
        <v>0</v>
      </c>
      <c r="CT18" s="162">
        <f t="shared" si="47"/>
        <v>0</v>
      </c>
      <c r="CU18" s="162">
        <f t="shared" si="48"/>
        <v>0</v>
      </c>
      <c r="CV18" s="162">
        <f t="shared" si="49"/>
        <v>0</v>
      </c>
      <c r="CW18" s="162">
        <f t="shared" si="50"/>
        <v>0</v>
      </c>
      <c r="CY18" s="162">
        <f t="shared" si="54"/>
        <v>1</v>
      </c>
      <c r="CZ18" s="162">
        <f t="shared" si="51"/>
        <v>1</v>
      </c>
      <c r="DA18" s="162">
        <f t="shared" si="51"/>
        <v>1</v>
      </c>
      <c r="DB18" s="162">
        <f t="shared" si="51"/>
        <v>1</v>
      </c>
      <c r="DC18" s="162">
        <f t="shared" si="51"/>
        <v>1</v>
      </c>
      <c r="DD18" s="162">
        <f t="shared" si="51"/>
        <v>1</v>
      </c>
      <c r="DE18" s="162">
        <f t="shared" si="51"/>
        <v>1</v>
      </c>
      <c r="DF18" s="162">
        <f t="shared" si="51"/>
        <v>1</v>
      </c>
      <c r="DG18" s="162">
        <f t="shared" si="51"/>
        <v>1</v>
      </c>
      <c r="DH18" s="162">
        <f t="shared" si="51"/>
        <v>1</v>
      </c>
      <c r="DI18" s="162">
        <f t="shared" si="51"/>
        <v>1</v>
      </c>
      <c r="DJ18" s="162">
        <f t="shared" si="51"/>
        <v>1</v>
      </c>
      <c r="DK18" s="162">
        <f t="shared" si="51"/>
        <v>1</v>
      </c>
    </row>
    <row r="19" spans="1:115" hidden="1" x14ac:dyDescent="0.2">
      <c r="A19" s="198"/>
      <c r="B19" s="199"/>
      <c r="C19" s="199"/>
      <c r="D19" s="200"/>
      <c r="E19" s="208"/>
      <c r="F19" s="209"/>
      <c r="G19" s="210"/>
      <c r="H19" s="209"/>
      <c r="I19" s="209"/>
      <c r="J19" s="210"/>
      <c r="K19" s="209"/>
      <c r="L19" s="209"/>
      <c r="M19" s="210"/>
      <c r="N19" s="209"/>
      <c r="O19" s="209"/>
      <c r="P19" s="210"/>
      <c r="Q19" s="209"/>
      <c r="R19" s="209"/>
      <c r="S19" s="210"/>
      <c r="T19" s="209"/>
      <c r="U19" s="209"/>
      <c r="V19" s="210"/>
      <c r="W19" s="209"/>
      <c r="X19" s="209"/>
      <c r="Y19" s="210"/>
      <c r="Z19" s="209"/>
      <c r="AA19" s="209"/>
      <c r="AB19" s="210"/>
      <c r="AC19" s="209"/>
      <c r="AD19" s="209"/>
      <c r="AE19" s="210"/>
      <c r="AF19" s="209"/>
      <c r="AG19" s="209"/>
      <c r="AH19" s="210"/>
      <c r="AI19" s="209"/>
      <c r="AJ19" s="209"/>
      <c r="AK19" s="210"/>
      <c r="AL19" s="209"/>
      <c r="AM19" s="209"/>
      <c r="AN19" s="210"/>
      <c r="AO19" s="200"/>
      <c r="AP19" s="200"/>
      <c r="AQ19" s="211">
        <f>IF(ISNA(HLOOKUP("o",$AY19:$CH$21,22-ROW(),0)),0,HLOOKUP("o",$AY19:$CH$21,22-ROW(),0))</f>
        <v>0</v>
      </c>
      <c r="AR19" s="211">
        <f t="shared" si="0"/>
        <v>0</v>
      </c>
      <c r="AS19" s="205">
        <f t="shared" si="1"/>
        <v>1</v>
      </c>
      <c r="AT19" s="206" t="str">
        <f t="shared" si="52"/>
        <v/>
      </c>
      <c r="AW19" s="207">
        <f t="shared" si="53"/>
        <v>0</v>
      </c>
      <c r="AX19" s="206">
        <f t="shared" si="2"/>
        <v>-1</v>
      </c>
      <c r="AY19" s="162">
        <f t="shared" si="3"/>
        <v>0</v>
      </c>
      <c r="AZ19" s="162">
        <f t="shared" si="4"/>
        <v>0</v>
      </c>
      <c r="BA19" s="162">
        <f t="shared" si="5"/>
        <v>0</v>
      </c>
      <c r="BB19" s="162">
        <f t="shared" si="6"/>
        <v>0</v>
      </c>
      <c r="BC19" s="162">
        <f t="shared" si="7"/>
        <v>0</v>
      </c>
      <c r="BD19" s="162">
        <f t="shared" si="8"/>
        <v>0</v>
      </c>
      <c r="BE19" s="162">
        <f t="shared" si="9"/>
        <v>0</v>
      </c>
      <c r="BF19" s="162">
        <f t="shared" si="10"/>
        <v>0</v>
      </c>
      <c r="BG19" s="162">
        <f t="shared" si="11"/>
        <v>0</v>
      </c>
      <c r="BH19" s="162">
        <f t="shared" si="12"/>
        <v>0</v>
      </c>
      <c r="BI19" s="162">
        <f t="shared" si="13"/>
        <v>0</v>
      </c>
      <c r="BJ19" s="162">
        <f t="shared" si="14"/>
        <v>0</v>
      </c>
      <c r="BK19" s="162">
        <f t="shared" si="15"/>
        <v>0</v>
      </c>
      <c r="BL19" s="162">
        <f t="shared" si="16"/>
        <v>0</v>
      </c>
      <c r="BM19" s="162">
        <f t="shared" si="17"/>
        <v>0</v>
      </c>
      <c r="BN19" s="162">
        <f t="shared" si="18"/>
        <v>0</v>
      </c>
      <c r="BO19" s="162">
        <f t="shared" si="19"/>
        <v>0</v>
      </c>
      <c r="BP19" s="162">
        <f t="shared" si="20"/>
        <v>0</v>
      </c>
      <c r="BQ19" s="162">
        <f t="shared" si="21"/>
        <v>0</v>
      </c>
      <c r="BR19" s="162">
        <f t="shared" si="22"/>
        <v>0</v>
      </c>
      <c r="BS19" s="162">
        <f t="shared" si="23"/>
        <v>0</v>
      </c>
      <c r="BT19" s="162">
        <f t="shared" si="24"/>
        <v>0</v>
      </c>
      <c r="BU19" s="162">
        <f t="shared" si="25"/>
        <v>0</v>
      </c>
      <c r="BV19" s="162">
        <f t="shared" si="26"/>
        <v>0</v>
      </c>
      <c r="BW19" s="162">
        <f t="shared" si="27"/>
        <v>0</v>
      </c>
      <c r="BX19" s="162">
        <f t="shared" si="28"/>
        <v>0</v>
      </c>
      <c r="BY19" s="162">
        <f t="shared" si="29"/>
        <v>0</v>
      </c>
      <c r="BZ19" s="162">
        <f t="shared" si="30"/>
        <v>0</v>
      </c>
      <c r="CA19" s="162">
        <f t="shared" si="31"/>
        <v>0</v>
      </c>
      <c r="CB19" s="162">
        <f t="shared" si="32"/>
        <v>0</v>
      </c>
      <c r="CC19" s="162">
        <f t="shared" si="33"/>
        <v>0</v>
      </c>
      <c r="CD19" s="162">
        <f t="shared" si="34"/>
        <v>0</v>
      </c>
      <c r="CE19" s="162">
        <f t="shared" si="35"/>
        <v>0</v>
      </c>
      <c r="CF19" s="162">
        <f t="shared" si="36"/>
        <v>0</v>
      </c>
      <c r="CG19" s="162">
        <f t="shared" si="37"/>
        <v>0</v>
      </c>
      <c r="CH19" s="162">
        <f t="shared" si="38"/>
        <v>0</v>
      </c>
      <c r="CK19" s="162">
        <v>0</v>
      </c>
      <c r="CL19" s="162">
        <f t="shared" si="39"/>
        <v>0</v>
      </c>
      <c r="CM19" s="162">
        <f t="shared" si="40"/>
        <v>0</v>
      </c>
      <c r="CN19" s="162">
        <f t="shared" si="41"/>
        <v>0</v>
      </c>
      <c r="CO19" s="162">
        <f t="shared" si="42"/>
        <v>0</v>
      </c>
      <c r="CP19" s="162">
        <f t="shared" si="43"/>
        <v>0</v>
      </c>
      <c r="CQ19" s="162">
        <f t="shared" si="44"/>
        <v>0</v>
      </c>
      <c r="CR19" s="162">
        <f t="shared" si="45"/>
        <v>0</v>
      </c>
      <c r="CS19" s="162">
        <f t="shared" si="46"/>
        <v>0</v>
      </c>
      <c r="CT19" s="162">
        <f t="shared" si="47"/>
        <v>0</v>
      </c>
      <c r="CU19" s="162">
        <f t="shared" si="48"/>
        <v>0</v>
      </c>
      <c r="CV19" s="162">
        <f t="shared" si="49"/>
        <v>0</v>
      </c>
      <c r="CW19" s="162">
        <f t="shared" si="50"/>
        <v>0</v>
      </c>
      <c r="CY19" s="162">
        <f t="shared" si="54"/>
        <v>1</v>
      </c>
      <c r="CZ19" s="162">
        <f t="shared" si="51"/>
        <v>1</v>
      </c>
      <c r="DA19" s="162">
        <f t="shared" si="51"/>
        <v>1</v>
      </c>
      <c r="DB19" s="162">
        <f t="shared" si="51"/>
        <v>1</v>
      </c>
      <c r="DC19" s="162">
        <f t="shared" si="51"/>
        <v>1</v>
      </c>
      <c r="DD19" s="162">
        <f t="shared" si="51"/>
        <v>1</v>
      </c>
      <c r="DE19" s="162">
        <f t="shared" si="51"/>
        <v>1</v>
      </c>
      <c r="DF19" s="162">
        <f t="shared" si="51"/>
        <v>1</v>
      </c>
      <c r="DG19" s="162">
        <f t="shared" si="51"/>
        <v>1</v>
      </c>
      <c r="DH19" s="162">
        <f t="shared" si="51"/>
        <v>1</v>
      </c>
      <c r="DI19" s="162">
        <f t="shared" si="51"/>
        <v>1</v>
      </c>
      <c r="DJ19" s="162">
        <f t="shared" si="51"/>
        <v>1</v>
      </c>
      <c r="DK19" s="162">
        <f t="shared" si="51"/>
        <v>1</v>
      </c>
    </row>
    <row r="20" spans="1:115" ht="15.75" hidden="1" x14ac:dyDescent="0.25">
      <c r="A20" s="180"/>
      <c r="B20" s="176"/>
      <c r="C20" s="176"/>
      <c r="D20" s="176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214"/>
      <c r="AH20" s="214"/>
      <c r="AI20" s="214"/>
      <c r="AJ20" s="214"/>
      <c r="AK20" s="214"/>
      <c r="AL20" s="214"/>
      <c r="AM20" s="214"/>
      <c r="AN20" s="214"/>
      <c r="AO20" s="176"/>
      <c r="AP20" s="176"/>
      <c r="AQ20" s="177"/>
      <c r="AR20" s="178"/>
      <c r="AS20" s="179"/>
    </row>
    <row r="21" spans="1:115" ht="16.5" thickBot="1" x14ac:dyDescent="0.3">
      <c r="A21" s="180" t="s">
        <v>100</v>
      </c>
      <c r="B21" s="176"/>
      <c r="C21" s="176"/>
      <c r="D21" s="176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14"/>
      <c r="AH21" s="214"/>
      <c r="AI21" s="214"/>
      <c r="AJ21" s="214"/>
      <c r="AK21" s="214"/>
      <c r="AL21" s="214"/>
      <c r="AM21" s="214"/>
      <c r="AN21" s="214"/>
      <c r="AO21" s="176"/>
      <c r="AP21" s="176"/>
      <c r="AQ21" s="177"/>
      <c r="AR21" s="178"/>
      <c r="AS21" s="179"/>
      <c r="AY21" s="162">
        <f>AN$7</f>
        <v>0</v>
      </c>
      <c r="AZ21" s="162">
        <f>AM$7</f>
        <v>0</v>
      </c>
      <c r="BA21" s="162">
        <f>AL$7</f>
        <v>0</v>
      </c>
      <c r="BB21" s="162">
        <f>AK$7</f>
        <v>0</v>
      </c>
      <c r="BC21" s="162">
        <f>AJ$7</f>
        <v>0</v>
      </c>
      <c r="BD21" s="162">
        <f>AI$7</f>
        <v>0</v>
      </c>
      <c r="BE21" s="162">
        <f>AH$7</f>
        <v>110</v>
      </c>
      <c r="BF21" s="162">
        <f>AG$7</f>
        <v>110</v>
      </c>
      <c r="BG21" s="162">
        <f>AF$7</f>
        <v>110</v>
      </c>
      <c r="BH21" s="162">
        <f>AE$7</f>
        <v>105</v>
      </c>
      <c r="BI21" s="162">
        <f>AD$7</f>
        <v>105</v>
      </c>
      <c r="BJ21" s="162">
        <f>AC$7</f>
        <v>105</v>
      </c>
      <c r="BK21" s="162">
        <f>AB$7</f>
        <v>100</v>
      </c>
      <c r="BL21" s="162">
        <f>AA$7</f>
        <v>100</v>
      </c>
      <c r="BM21" s="162">
        <f>Z$7</f>
        <v>100</v>
      </c>
      <c r="BN21" s="162">
        <f>Y$7</f>
        <v>95</v>
      </c>
      <c r="BO21" s="162">
        <f>X$7</f>
        <v>95</v>
      </c>
      <c r="BP21" s="162">
        <f>W$7</f>
        <v>95</v>
      </c>
      <c r="BQ21" s="162">
        <f>V$7</f>
        <v>86</v>
      </c>
      <c r="BR21" s="162">
        <f>U$7</f>
        <v>86</v>
      </c>
      <c r="BS21" s="162">
        <f>T$7</f>
        <v>86</v>
      </c>
      <c r="BT21" s="162">
        <f>S$7</f>
        <v>88</v>
      </c>
      <c r="BU21" s="162">
        <f>R$7</f>
        <v>88</v>
      </c>
      <c r="BV21" s="162">
        <f>Q$7</f>
        <v>88</v>
      </c>
      <c r="BW21" s="162">
        <f>P$7</f>
        <v>90</v>
      </c>
      <c r="BX21" s="162">
        <f>O$7</f>
        <v>90</v>
      </c>
      <c r="BY21" s="162">
        <f>N$7</f>
        <v>90</v>
      </c>
      <c r="BZ21" s="162">
        <f>M$7</f>
        <v>80</v>
      </c>
      <c r="CA21" s="162">
        <f>L$7</f>
        <v>80</v>
      </c>
      <c r="CB21" s="162">
        <f>K$7</f>
        <v>80</v>
      </c>
      <c r="CC21" s="162">
        <f>J$7</f>
        <v>70</v>
      </c>
      <c r="CD21" s="162">
        <f>I$7</f>
        <v>70</v>
      </c>
      <c r="CE21" s="162">
        <f>H$7</f>
        <v>70</v>
      </c>
      <c r="CF21" s="162">
        <f>G$7</f>
        <v>60</v>
      </c>
      <c r="CG21" s="162">
        <f>F$7</f>
        <v>60</v>
      </c>
      <c r="CH21" s="162">
        <f>E$7</f>
        <v>60</v>
      </c>
    </row>
    <row r="22" spans="1:115" ht="14.25" customHeight="1" thickBot="1" x14ac:dyDescent="0.3">
      <c r="A22" s="257" t="s">
        <v>0</v>
      </c>
      <c r="B22" s="257" t="s">
        <v>11</v>
      </c>
      <c r="C22" s="257" t="s">
        <v>12</v>
      </c>
      <c r="D22" s="179"/>
      <c r="E22" s="181">
        <v>162</v>
      </c>
      <c r="F22" s="182">
        <f>E22</f>
        <v>162</v>
      </c>
      <c r="G22" s="183">
        <f>F22</f>
        <v>162</v>
      </c>
      <c r="H22" s="184">
        <v>171</v>
      </c>
      <c r="I22" s="182">
        <f>H22</f>
        <v>171</v>
      </c>
      <c r="J22" s="183">
        <f>I22</f>
        <v>171</v>
      </c>
      <c r="K22" s="181">
        <v>181</v>
      </c>
      <c r="L22" s="182">
        <f>K22</f>
        <v>181</v>
      </c>
      <c r="M22" s="183">
        <f>L22</f>
        <v>181</v>
      </c>
      <c r="N22" s="184">
        <v>191</v>
      </c>
      <c r="O22" s="182">
        <f>N22</f>
        <v>191</v>
      </c>
      <c r="P22" s="183">
        <f>O22</f>
        <v>191</v>
      </c>
      <c r="Q22" s="181">
        <v>200</v>
      </c>
      <c r="R22" s="182">
        <f>Q22</f>
        <v>200</v>
      </c>
      <c r="S22" s="183">
        <f>R22</f>
        <v>200</v>
      </c>
      <c r="T22" s="184">
        <v>210</v>
      </c>
      <c r="U22" s="182">
        <f>T22</f>
        <v>210</v>
      </c>
      <c r="V22" s="183">
        <f>U22</f>
        <v>210</v>
      </c>
      <c r="W22" s="181">
        <v>215</v>
      </c>
      <c r="X22" s="182">
        <f>W22</f>
        <v>215</v>
      </c>
      <c r="Y22" s="183">
        <f>X22</f>
        <v>215</v>
      </c>
      <c r="Z22" s="184">
        <v>220</v>
      </c>
      <c r="AA22" s="182">
        <f>Z22</f>
        <v>220</v>
      </c>
      <c r="AB22" s="183">
        <f>AA22</f>
        <v>220</v>
      </c>
      <c r="AC22" s="181">
        <v>225</v>
      </c>
      <c r="AD22" s="182">
        <f>AC22</f>
        <v>225</v>
      </c>
      <c r="AE22" s="183">
        <f>AD22</f>
        <v>225</v>
      </c>
      <c r="AF22" s="184"/>
      <c r="AG22" s="182">
        <f>AF22</f>
        <v>0</v>
      </c>
      <c r="AH22" s="183">
        <f>AG22</f>
        <v>0</v>
      </c>
      <c r="AI22" s="181"/>
      <c r="AJ22" s="182">
        <f>AI22</f>
        <v>0</v>
      </c>
      <c r="AK22" s="183">
        <f>AJ22</f>
        <v>0</v>
      </c>
      <c r="AL22" s="181"/>
      <c r="AM22" s="182">
        <f>AL22</f>
        <v>0</v>
      </c>
      <c r="AN22" s="183">
        <f>AM22</f>
        <v>0</v>
      </c>
      <c r="AO22" s="179"/>
      <c r="AP22" s="179"/>
      <c r="AQ22" s="256" t="s">
        <v>95</v>
      </c>
      <c r="AR22" s="256"/>
      <c r="AS22" s="256"/>
      <c r="AT22" s="256"/>
      <c r="CK22" s="162">
        <v>0</v>
      </c>
      <c r="CL22" s="162">
        <f>E22</f>
        <v>162</v>
      </c>
      <c r="CM22" s="162">
        <f>H22</f>
        <v>171</v>
      </c>
      <c r="CN22" s="162">
        <f>K22</f>
        <v>181</v>
      </c>
      <c r="CO22" s="162">
        <f>N22</f>
        <v>191</v>
      </c>
      <c r="CP22" s="162">
        <f>Q22</f>
        <v>200</v>
      </c>
      <c r="CQ22" s="162">
        <f>T22</f>
        <v>210</v>
      </c>
      <c r="CR22" s="162">
        <f>W22</f>
        <v>215</v>
      </c>
      <c r="CS22" s="162">
        <f>Z22</f>
        <v>220</v>
      </c>
      <c r="CT22" s="162">
        <f>AC22</f>
        <v>225</v>
      </c>
      <c r="CU22" s="162">
        <f>AF22</f>
        <v>0</v>
      </c>
      <c r="CV22" s="162">
        <f>AI22</f>
        <v>0</v>
      </c>
      <c r="CW22" s="162">
        <f>AL22</f>
        <v>0</v>
      </c>
    </row>
    <row r="23" spans="1:115" x14ac:dyDescent="0.2">
      <c r="A23" s="258"/>
      <c r="B23" s="258"/>
      <c r="C23" s="258"/>
      <c r="D23" s="179"/>
      <c r="E23" s="185"/>
      <c r="F23" s="186"/>
      <c r="G23" s="187"/>
      <c r="H23" s="186"/>
      <c r="I23" s="186"/>
      <c r="J23" s="186"/>
      <c r="K23" s="185"/>
      <c r="L23" s="186"/>
      <c r="M23" s="187"/>
      <c r="N23" s="186"/>
      <c r="O23" s="186"/>
      <c r="P23" s="186"/>
      <c r="Q23" s="185"/>
      <c r="R23" s="186"/>
      <c r="S23" s="187"/>
      <c r="T23" s="186"/>
      <c r="U23" s="186"/>
      <c r="V23" s="186"/>
      <c r="W23" s="185"/>
      <c r="X23" s="186"/>
      <c r="Y23" s="187"/>
      <c r="Z23" s="186"/>
      <c r="AA23" s="186"/>
      <c r="AB23" s="186"/>
      <c r="AC23" s="185"/>
      <c r="AD23" s="186"/>
      <c r="AE23" s="187"/>
      <c r="AF23" s="186"/>
      <c r="AG23" s="186"/>
      <c r="AH23" s="186"/>
      <c r="AI23" s="185"/>
      <c r="AJ23" s="186"/>
      <c r="AK23" s="187"/>
      <c r="AL23" s="185"/>
      <c r="AM23" s="186"/>
      <c r="AN23" s="187"/>
      <c r="AO23" s="179"/>
      <c r="AP23" s="179"/>
      <c r="AQ23" s="188" t="s">
        <v>96</v>
      </c>
      <c r="AR23" s="189" t="s">
        <v>97</v>
      </c>
      <c r="AS23" s="190" t="s">
        <v>40</v>
      </c>
      <c r="AT23" s="191" t="s">
        <v>11</v>
      </c>
      <c r="AW23" s="192" t="s">
        <v>98</v>
      </c>
      <c r="AX23" s="192" t="s">
        <v>99</v>
      </c>
      <c r="CL23" s="162">
        <f>E24</f>
        <v>3</v>
      </c>
      <c r="CM23" s="162">
        <f>H24</f>
        <v>3</v>
      </c>
      <c r="CN23" s="162">
        <f>K24</f>
        <v>3</v>
      </c>
      <c r="CO23" s="162">
        <f>N24</f>
        <v>3</v>
      </c>
      <c r="CP23" s="162">
        <f>Q24</f>
        <v>3</v>
      </c>
      <c r="CQ23" s="162">
        <f>T24</f>
        <v>3</v>
      </c>
      <c r="CR23" s="162">
        <f>W24</f>
        <v>3</v>
      </c>
      <c r="CS23" s="162">
        <f>Z24</f>
        <v>2</v>
      </c>
      <c r="CT23" s="162">
        <f>AC24</f>
        <v>1</v>
      </c>
      <c r="CU23" s="162">
        <f>AF24</f>
        <v>0</v>
      </c>
      <c r="CV23" s="162">
        <f>AI24</f>
        <v>0</v>
      </c>
      <c r="CW23" s="162">
        <f>AL24</f>
        <v>0</v>
      </c>
    </row>
    <row r="24" spans="1:115" x14ac:dyDescent="0.2">
      <c r="B24" s="193"/>
      <c r="C24" s="193"/>
      <c r="D24" s="216"/>
      <c r="E24" s="194">
        <v>3</v>
      </c>
      <c r="F24" s="195"/>
      <c r="G24" s="195"/>
      <c r="H24" s="195">
        <v>3</v>
      </c>
      <c r="I24" s="195"/>
      <c r="J24" s="195"/>
      <c r="K24" s="195">
        <v>3</v>
      </c>
      <c r="L24" s="195"/>
      <c r="M24" s="195"/>
      <c r="N24" s="195">
        <v>3</v>
      </c>
      <c r="O24" s="195"/>
      <c r="P24" s="195"/>
      <c r="Q24" s="195">
        <v>3</v>
      </c>
      <c r="R24" s="195"/>
      <c r="S24" s="195"/>
      <c r="T24" s="195">
        <v>3</v>
      </c>
      <c r="U24" s="195"/>
      <c r="V24" s="195"/>
      <c r="W24" s="195">
        <f>COUNTIF(T$25:V$56,"o")</f>
        <v>3</v>
      </c>
      <c r="X24" s="195"/>
      <c r="Y24" s="195"/>
      <c r="Z24" s="195">
        <f>COUNTIF(W$25:Y$56,"o")</f>
        <v>2</v>
      </c>
      <c r="AA24" s="195"/>
      <c r="AB24" s="195"/>
      <c r="AC24" s="195">
        <f>COUNTIF(Z$25:AB$56,"o")</f>
        <v>1</v>
      </c>
      <c r="AD24" s="195"/>
      <c r="AE24" s="195"/>
      <c r="AF24" s="195">
        <f>COUNTIF(AC$25:AE$56,"o")</f>
        <v>0</v>
      </c>
      <c r="AG24" s="195"/>
      <c r="AH24" s="195"/>
      <c r="AI24" s="195">
        <f>COUNTIF(AF$25:AH$56,"o")</f>
        <v>0</v>
      </c>
      <c r="AJ24" s="195"/>
      <c r="AK24" s="195"/>
      <c r="AL24" s="195">
        <f>COUNTIF(AI$25:AK$56,"o")</f>
        <v>0</v>
      </c>
      <c r="AM24" s="216"/>
      <c r="AN24" s="216"/>
      <c r="AO24" s="176"/>
      <c r="AP24" s="176"/>
      <c r="AQ24" s="196"/>
      <c r="AR24" s="197"/>
      <c r="AS24" s="193"/>
      <c r="CL24" s="162">
        <f>IF(E24&gt;3,2,3)</f>
        <v>3</v>
      </c>
      <c r="CM24" s="162">
        <f>IF(H24&gt;3,2,3)</f>
        <v>3</v>
      </c>
      <c r="CN24" s="162">
        <f>IF(K24&gt;3,2,3)</f>
        <v>3</v>
      </c>
      <c r="CO24" s="162">
        <f>IF(N24&gt;3,2,3)</f>
        <v>3</v>
      </c>
      <c r="CP24" s="162">
        <f>IF(Q24&gt;3,2,3)</f>
        <v>3</v>
      </c>
      <c r="CQ24" s="162">
        <f>IF(T24&gt;3,2,3)</f>
        <v>3</v>
      </c>
      <c r="CR24" s="162">
        <f>IF(W24&gt;3,2,3)</f>
        <v>3</v>
      </c>
      <c r="CS24" s="162">
        <f>IF(Z24&gt;3,2,3)</f>
        <v>3</v>
      </c>
      <c r="CT24" s="162">
        <f>IF(AC24&gt;3,2,3)</f>
        <v>3</v>
      </c>
      <c r="CU24" s="162">
        <f>IF(AF24&gt;3,2,3)</f>
        <v>3</v>
      </c>
      <c r="CV24" s="162">
        <f>IF(AI24&gt;3,2,3)</f>
        <v>3</v>
      </c>
      <c r="CW24" s="162">
        <f>IF(AL24&gt;3,2,3)</f>
        <v>3</v>
      </c>
    </row>
    <row r="25" spans="1:115" x14ac:dyDescent="0.2">
      <c r="A25" s="198" t="s">
        <v>104</v>
      </c>
      <c r="B25" s="199" t="s">
        <v>105</v>
      </c>
      <c r="C25" s="199" t="s">
        <v>26</v>
      </c>
      <c r="D25" s="200"/>
      <c r="E25" s="201" t="s">
        <v>101</v>
      </c>
      <c r="F25" s="202"/>
      <c r="G25" s="203"/>
      <c r="H25" s="202" t="s">
        <v>101</v>
      </c>
      <c r="I25" s="202"/>
      <c r="J25" s="203"/>
      <c r="K25" s="202" t="s">
        <v>101</v>
      </c>
      <c r="L25" s="202"/>
      <c r="M25" s="203"/>
      <c r="N25" s="202" t="s">
        <v>101</v>
      </c>
      <c r="O25" s="202"/>
      <c r="P25" s="203"/>
      <c r="Q25" s="202" t="s">
        <v>101</v>
      </c>
      <c r="R25" s="202"/>
      <c r="S25" s="203"/>
      <c r="T25" s="202" t="s">
        <v>101</v>
      </c>
      <c r="U25" s="202"/>
      <c r="V25" s="203"/>
      <c r="W25" s="202" t="s">
        <v>102</v>
      </c>
      <c r="X25" s="202" t="s">
        <v>101</v>
      </c>
      <c r="Y25" s="203"/>
      <c r="Z25" s="202" t="s">
        <v>101</v>
      </c>
      <c r="AA25" s="202"/>
      <c r="AB25" s="203"/>
      <c r="AC25" s="202" t="s">
        <v>102</v>
      </c>
      <c r="AD25" s="202" t="s">
        <v>102</v>
      </c>
      <c r="AE25" s="203" t="s">
        <v>102</v>
      </c>
      <c r="AF25" s="202"/>
      <c r="AG25" s="202"/>
      <c r="AH25" s="203"/>
      <c r="AI25" s="202"/>
      <c r="AJ25" s="202"/>
      <c r="AK25" s="203"/>
      <c r="AL25" s="202"/>
      <c r="AM25" s="202"/>
      <c r="AN25" s="203"/>
      <c r="AO25" s="200"/>
      <c r="AP25" s="200"/>
      <c r="AQ25" s="204">
        <f>IF(ISNA(HLOOKUP("o",$AY25:$CH$58,59-ROW(),0)),0,HLOOKUP("o",$AY25:$CH$58,59-ROW(),0))</f>
        <v>220</v>
      </c>
      <c r="AR25" s="204">
        <f t="shared" ref="AR25:AR31" si="55">COUNTIF($AY25:$CH25,"x")</f>
        <v>4</v>
      </c>
      <c r="AS25" s="205">
        <f t="shared" ref="AS25:AS32" si="56">RANK(AX25,$AX$25:$AX$56,0)</f>
        <v>1</v>
      </c>
      <c r="AT25" s="206" t="str">
        <f t="shared" ref="AT25:AT31" si="57">IF(ISBLANK($B25),"",$B25)</f>
        <v>Меликов Александр</v>
      </c>
      <c r="AW25" s="207">
        <f t="shared" ref="AW25:AW32" si="58">HLOOKUP($AQ25,$CK$22:$CW$56,ROW()-21)</f>
        <v>0</v>
      </c>
      <c r="AX25" s="206">
        <f t="shared" ref="AX25:AX31" si="59">AQ25-AR25*0.001-AW25*0.03-ISBLANK(A25)</f>
        <v>219.99600000000001</v>
      </c>
      <c r="AY25" s="162">
        <f t="shared" ref="AY25:AY31" si="60">AN25</f>
        <v>0</v>
      </c>
      <c r="AZ25" s="162">
        <f t="shared" ref="AZ25:AZ31" si="61">AM25</f>
        <v>0</v>
      </c>
      <c r="BA25" s="162">
        <f t="shared" ref="BA25:BA31" si="62">AL25</f>
        <v>0</v>
      </c>
      <c r="BB25" s="162">
        <f t="shared" ref="BB25:BB31" si="63">AK25</f>
        <v>0</v>
      </c>
      <c r="BC25" s="162">
        <f t="shared" ref="BC25:BC31" si="64">AJ25</f>
        <v>0</v>
      </c>
      <c r="BD25" s="162">
        <f t="shared" ref="BD25:BD31" si="65">AI25</f>
        <v>0</v>
      </c>
      <c r="BE25" s="162">
        <f t="shared" ref="BE25:BE31" si="66">AH25</f>
        <v>0</v>
      </c>
      <c r="BF25" s="162">
        <f t="shared" ref="BF25:BF31" si="67">AG25</f>
        <v>0</v>
      </c>
      <c r="BG25" s="162">
        <f t="shared" ref="BG25:BG31" si="68">AF25</f>
        <v>0</v>
      </c>
      <c r="BH25" s="162" t="str">
        <f t="shared" ref="BH25:BH31" si="69">AE25</f>
        <v>x</v>
      </c>
      <c r="BI25" s="162" t="str">
        <f t="shared" ref="BI25:BI31" si="70">AD25</f>
        <v>x</v>
      </c>
      <c r="BJ25" s="162" t="str">
        <f t="shared" ref="BJ25:BJ31" si="71">AC25</f>
        <v>x</v>
      </c>
      <c r="BK25" s="162">
        <f t="shared" ref="BK25:BK31" si="72">AB25</f>
        <v>0</v>
      </c>
      <c r="BL25" s="162">
        <f t="shared" ref="BL25:BL31" si="73">AA25</f>
        <v>0</v>
      </c>
      <c r="BM25" s="162" t="str">
        <f t="shared" ref="BM25:BM31" si="74">Z25</f>
        <v>o</v>
      </c>
      <c r="BN25" s="162">
        <f t="shared" ref="BN25:BN31" si="75">Y25</f>
        <v>0</v>
      </c>
      <c r="BO25" s="162" t="str">
        <f t="shared" ref="BO25:BO31" si="76">X25</f>
        <v>o</v>
      </c>
      <c r="BP25" s="162" t="str">
        <f t="shared" ref="BP25:BP31" si="77">W25</f>
        <v>x</v>
      </c>
      <c r="BQ25" s="162">
        <f t="shared" ref="BQ25:BQ31" si="78">V25</f>
        <v>0</v>
      </c>
      <c r="BR25" s="162">
        <f t="shared" ref="BR25:BR31" si="79">U25</f>
        <v>0</v>
      </c>
      <c r="BS25" s="162" t="str">
        <f t="shared" ref="BS25:BS31" si="80">T25</f>
        <v>o</v>
      </c>
      <c r="BT25" s="162">
        <f t="shared" ref="BT25:BT31" si="81">S25</f>
        <v>0</v>
      </c>
      <c r="BU25" s="162">
        <f t="shared" ref="BU25:BU31" si="82">R25</f>
        <v>0</v>
      </c>
      <c r="BV25" s="162" t="str">
        <f t="shared" ref="BV25:BV31" si="83">Q25</f>
        <v>o</v>
      </c>
      <c r="BW25" s="162">
        <f t="shared" ref="BW25:BW31" si="84">P25</f>
        <v>0</v>
      </c>
      <c r="BX25" s="162">
        <f t="shared" ref="BX25:BX31" si="85">O25</f>
        <v>0</v>
      </c>
      <c r="BY25" s="162" t="str">
        <f t="shared" ref="BY25:BY31" si="86">N25</f>
        <v>o</v>
      </c>
      <c r="BZ25" s="162">
        <f t="shared" ref="BZ25:BZ31" si="87">M25</f>
        <v>0</v>
      </c>
      <c r="CA25" s="162">
        <f t="shared" ref="CA25:CA31" si="88">L25</f>
        <v>0</v>
      </c>
      <c r="CB25" s="162" t="str">
        <f t="shared" ref="CB25:CB31" si="89">K25</f>
        <v>o</v>
      </c>
      <c r="CC25" s="162">
        <f t="shared" ref="CC25:CC31" si="90">J25</f>
        <v>0</v>
      </c>
      <c r="CD25" s="162">
        <f t="shared" ref="CD25:CD31" si="91">I25</f>
        <v>0</v>
      </c>
      <c r="CE25" s="162" t="str">
        <f t="shared" ref="CE25:CE31" si="92">H25</f>
        <v>o</v>
      </c>
      <c r="CF25" s="162">
        <f t="shared" ref="CF25:CF31" si="93">G25</f>
        <v>0</v>
      </c>
      <c r="CG25" s="162">
        <f t="shared" ref="CG25:CG31" si="94">F25</f>
        <v>0</v>
      </c>
      <c r="CH25" s="162" t="str">
        <f t="shared" ref="CH25:CH31" si="95">E25</f>
        <v>o</v>
      </c>
      <c r="CL25" s="206">
        <f t="shared" ref="CL25:CL31" si="96">COUNTIF($E25:$G25,"x")</f>
        <v>0</v>
      </c>
      <c r="CM25" s="162">
        <f t="shared" ref="CM25:CM31" si="97">COUNTIF($H25:$J25,"x")</f>
        <v>0</v>
      </c>
      <c r="CN25" s="162">
        <f t="shared" ref="CN25:CN31" si="98">COUNTIF($K25:$M25,"x")</f>
        <v>0</v>
      </c>
      <c r="CO25" s="162">
        <f t="shared" ref="CO25:CO31" si="99">COUNTIF($N25:$P25,"x")</f>
        <v>0</v>
      </c>
      <c r="CP25" s="162">
        <f t="shared" ref="CP25:CP31" si="100">COUNTIF($Q25:$S25,"x")</f>
        <v>0</v>
      </c>
      <c r="CQ25" s="162">
        <f t="shared" ref="CQ25:CQ31" si="101">COUNTIF($T25:$V25,"x")</f>
        <v>0</v>
      </c>
      <c r="CR25" s="162">
        <f t="shared" ref="CR25:CR31" si="102">COUNTIF($W25:$Y25,"x")</f>
        <v>1</v>
      </c>
      <c r="CS25" s="162">
        <f t="shared" ref="CS25:CS31" si="103">COUNTIF($Z25:$AB25,"x")</f>
        <v>0</v>
      </c>
      <c r="CT25" s="162">
        <f t="shared" ref="CT25:CT31" si="104">COUNTIF($AC25:$AE25,"x")</f>
        <v>3</v>
      </c>
      <c r="CU25" s="162">
        <f t="shared" ref="CU25:CU31" si="105">COUNTIF($AF25:$AH25,"x")</f>
        <v>0</v>
      </c>
      <c r="CV25" s="162">
        <f t="shared" ref="CV25:CV31" si="106">COUNTIF($AI25:$AK25,"x")</f>
        <v>0</v>
      </c>
      <c r="CW25" s="162">
        <f t="shared" ref="CW25:CW31" si="107">COUNTIF($AL25:$AN25,"x")</f>
        <v>0</v>
      </c>
      <c r="CY25" s="162">
        <f t="shared" ref="CY25:CY31" si="108">IF(ISBLANK(B25),1,0)</f>
        <v>0</v>
      </c>
      <c r="CZ25" s="162">
        <f t="shared" ref="CZ25:DK31" si="109">IF(OR(CY25=1,AND(CL25=CL$24,OR(CM$23&lt;&gt;0,CL$23=1))),1,0)</f>
        <v>0</v>
      </c>
      <c r="DA25" s="162">
        <f t="shared" si="109"/>
        <v>0</v>
      </c>
      <c r="DB25" s="162">
        <f t="shared" si="109"/>
        <v>0</v>
      </c>
      <c r="DC25" s="162">
        <f t="shared" si="109"/>
        <v>0</v>
      </c>
      <c r="DD25" s="162">
        <f t="shared" si="109"/>
        <v>0</v>
      </c>
      <c r="DE25" s="162">
        <f t="shared" si="109"/>
        <v>0</v>
      </c>
      <c r="DF25" s="162">
        <f t="shared" si="109"/>
        <v>0</v>
      </c>
      <c r="DG25" s="162">
        <f t="shared" si="109"/>
        <v>0</v>
      </c>
      <c r="DH25" s="162">
        <f t="shared" si="109"/>
        <v>1</v>
      </c>
      <c r="DI25" s="162">
        <f t="shared" si="109"/>
        <v>1</v>
      </c>
      <c r="DJ25" s="162">
        <f t="shared" si="109"/>
        <v>1</v>
      </c>
      <c r="DK25" s="162">
        <f t="shared" si="109"/>
        <v>1</v>
      </c>
    </row>
    <row r="26" spans="1:115" x14ac:dyDescent="0.2">
      <c r="A26" s="198" t="s">
        <v>56</v>
      </c>
      <c r="B26" s="199" t="s">
        <v>57</v>
      </c>
      <c r="C26" s="199" t="s">
        <v>22</v>
      </c>
      <c r="D26" s="200"/>
      <c r="E26" s="201" t="s">
        <v>101</v>
      </c>
      <c r="F26" s="202"/>
      <c r="G26" s="203"/>
      <c r="H26" s="202" t="s">
        <v>101</v>
      </c>
      <c r="I26" s="202"/>
      <c r="J26" s="203"/>
      <c r="K26" s="202" t="s">
        <v>101</v>
      </c>
      <c r="L26" s="202"/>
      <c r="M26" s="203"/>
      <c r="N26" s="202" t="s">
        <v>101</v>
      </c>
      <c r="O26" s="202"/>
      <c r="P26" s="203"/>
      <c r="Q26" s="202" t="s">
        <v>102</v>
      </c>
      <c r="R26" s="202" t="s">
        <v>101</v>
      </c>
      <c r="S26" s="203"/>
      <c r="T26" s="202" t="s">
        <v>102</v>
      </c>
      <c r="U26" s="202" t="s">
        <v>101</v>
      </c>
      <c r="V26" s="203"/>
      <c r="W26" s="202" t="s">
        <v>102</v>
      </c>
      <c r="X26" s="202" t="s">
        <v>102</v>
      </c>
      <c r="Y26" s="203" t="s">
        <v>101</v>
      </c>
      <c r="Z26" s="202" t="s">
        <v>102</v>
      </c>
      <c r="AA26" s="202" t="s">
        <v>102</v>
      </c>
      <c r="AB26" s="203" t="s">
        <v>102</v>
      </c>
      <c r="AC26" s="202"/>
      <c r="AD26" s="202"/>
      <c r="AE26" s="203"/>
      <c r="AF26" s="202"/>
      <c r="AG26" s="202"/>
      <c r="AH26" s="203"/>
      <c r="AI26" s="202"/>
      <c r="AJ26" s="202"/>
      <c r="AK26" s="203"/>
      <c r="AL26" s="202"/>
      <c r="AM26" s="202"/>
      <c r="AN26" s="203"/>
      <c r="AO26" s="200"/>
      <c r="AP26" s="200"/>
      <c r="AQ26" s="204">
        <f>IF(ISNA(HLOOKUP("o",$AY26:$CH$58,59-ROW(),0)),0,HLOOKUP("o",$AY26:$CH$58,59-ROW(),0))</f>
        <v>215</v>
      </c>
      <c r="AR26" s="211">
        <f t="shared" si="55"/>
        <v>7</v>
      </c>
      <c r="AS26" s="205">
        <f t="shared" si="56"/>
        <v>2</v>
      </c>
      <c r="AT26" s="206" t="str">
        <f t="shared" si="57"/>
        <v>Мосолов Антон</v>
      </c>
      <c r="AW26" s="207">
        <f t="shared" si="58"/>
        <v>2</v>
      </c>
      <c r="AX26" s="206">
        <f t="shared" si="59"/>
        <v>214.93299999999999</v>
      </c>
      <c r="AY26" s="162">
        <f t="shared" si="60"/>
        <v>0</v>
      </c>
      <c r="AZ26" s="162">
        <f t="shared" si="61"/>
        <v>0</v>
      </c>
      <c r="BA26" s="162">
        <f t="shared" si="62"/>
        <v>0</v>
      </c>
      <c r="BB26" s="162">
        <f t="shared" si="63"/>
        <v>0</v>
      </c>
      <c r="BC26" s="162">
        <f t="shared" si="64"/>
        <v>0</v>
      </c>
      <c r="BD26" s="162">
        <f t="shared" si="65"/>
        <v>0</v>
      </c>
      <c r="BE26" s="162">
        <f t="shared" si="66"/>
        <v>0</v>
      </c>
      <c r="BF26" s="162">
        <f t="shared" si="67"/>
        <v>0</v>
      </c>
      <c r="BG26" s="162">
        <f t="shared" si="68"/>
        <v>0</v>
      </c>
      <c r="BH26" s="162">
        <f t="shared" si="69"/>
        <v>0</v>
      </c>
      <c r="BI26" s="162">
        <f t="shared" si="70"/>
        <v>0</v>
      </c>
      <c r="BJ26" s="162">
        <f t="shared" si="71"/>
        <v>0</v>
      </c>
      <c r="BK26" s="162" t="str">
        <f t="shared" si="72"/>
        <v>x</v>
      </c>
      <c r="BL26" s="162" t="str">
        <f t="shared" si="73"/>
        <v>x</v>
      </c>
      <c r="BM26" s="162" t="str">
        <f t="shared" si="74"/>
        <v>x</v>
      </c>
      <c r="BN26" s="162" t="str">
        <f t="shared" si="75"/>
        <v>o</v>
      </c>
      <c r="BO26" s="162" t="str">
        <f t="shared" si="76"/>
        <v>x</v>
      </c>
      <c r="BP26" s="162" t="str">
        <f t="shared" si="77"/>
        <v>x</v>
      </c>
      <c r="BQ26" s="162">
        <f t="shared" si="78"/>
        <v>0</v>
      </c>
      <c r="BR26" s="162" t="str">
        <f t="shared" si="79"/>
        <v>o</v>
      </c>
      <c r="BS26" s="162" t="str">
        <f t="shared" si="80"/>
        <v>x</v>
      </c>
      <c r="BT26" s="162">
        <f t="shared" si="81"/>
        <v>0</v>
      </c>
      <c r="BU26" s="162" t="str">
        <f t="shared" si="82"/>
        <v>o</v>
      </c>
      <c r="BV26" s="162" t="str">
        <f t="shared" si="83"/>
        <v>x</v>
      </c>
      <c r="BW26" s="162">
        <f t="shared" si="84"/>
        <v>0</v>
      </c>
      <c r="BX26" s="162">
        <f t="shared" si="85"/>
        <v>0</v>
      </c>
      <c r="BY26" s="162" t="str">
        <f t="shared" si="86"/>
        <v>o</v>
      </c>
      <c r="BZ26" s="162">
        <f t="shared" si="87"/>
        <v>0</v>
      </c>
      <c r="CA26" s="162">
        <f t="shared" si="88"/>
        <v>0</v>
      </c>
      <c r="CB26" s="162" t="str">
        <f t="shared" si="89"/>
        <v>o</v>
      </c>
      <c r="CC26" s="162">
        <f t="shared" si="90"/>
        <v>0</v>
      </c>
      <c r="CD26" s="162">
        <f t="shared" si="91"/>
        <v>0</v>
      </c>
      <c r="CE26" s="162" t="str">
        <f t="shared" si="92"/>
        <v>o</v>
      </c>
      <c r="CF26" s="162">
        <f t="shared" si="93"/>
        <v>0</v>
      </c>
      <c r="CG26" s="162">
        <f t="shared" si="94"/>
        <v>0</v>
      </c>
      <c r="CH26" s="162" t="str">
        <f t="shared" si="95"/>
        <v>o</v>
      </c>
      <c r="CL26" s="162">
        <f t="shared" si="96"/>
        <v>0</v>
      </c>
      <c r="CM26" s="162">
        <f t="shared" si="97"/>
        <v>0</v>
      </c>
      <c r="CN26" s="162">
        <f t="shared" si="98"/>
        <v>0</v>
      </c>
      <c r="CO26" s="162">
        <f t="shared" si="99"/>
        <v>0</v>
      </c>
      <c r="CP26" s="162">
        <f t="shared" si="100"/>
        <v>1</v>
      </c>
      <c r="CQ26" s="162">
        <f t="shared" si="101"/>
        <v>1</v>
      </c>
      <c r="CR26" s="162">
        <f t="shared" si="102"/>
        <v>2</v>
      </c>
      <c r="CS26" s="162">
        <f t="shared" si="103"/>
        <v>3</v>
      </c>
      <c r="CT26" s="162">
        <f t="shared" si="104"/>
        <v>0</v>
      </c>
      <c r="CU26" s="162">
        <f t="shared" si="105"/>
        <v>0</v>
      </c>
      <c r="CV26" s="162">
        <f t="shared" si="106"/>
        <v>0</v>
      </c>
      <c r="CW26" s="162">
        <f t="shared" si="107"/>
        <v>0</v>
      </c>
      <c r="CY26" s="162">
        <f t="shared" si="108"/>
        <v>0</v>
      </c>
      <c r="CZ26" s="162">
        <f t="shared" si="109"/>
        <v>0</v>
      </c>
      <c r="DA26" s="162">
        <f t="shared" si="109"/>
        <v>0</v>
      </c>
      <c r="DB26" s="162">
        <f t="shared" si="109"/>
        <v>0</v>
      </c>
      <c r="DC26" s="162">
        <f t="shared" si="109"/>
        <v>0</v>
      </c>
      <c r="DD26" s="162">
        <f t="shared" si="109"/>
        <v>0</v>
      </c>
      <c r="DE26" s="162">
        <f t="shared" si="109"/>
        <v>0</v>
      </c>
      <c r="DF26" s="162">
        <f t="shared" si="109"/>
        <v>0</v>
      </c>
      <c r="DG26" s="162">
        <f t="shared" si="109"/>
        <v>1</v>
      </c>
      <c r="DH26" s="162">
        <f t="shared" si="109"/>
        <v>1</v>
      </c>
      <c r="DI26" s="162">
        <f t="shared" si="109"/>
        <v>1</v>
      </c>
      <c r="DJ26" s="162">
        <f t="shared" si="109"/>
        <v>1</v>
      </c>
      <c r="DK26" s="162">
        <f t="shared" si="109"/>
        <v>1</v>
      </c>
    </row>
    <row r="27" spans="1:115" x14ac:dyDescent="0.2">
      <c r="A27" s="217">
        <v>11511202450</v>
      </c>
      <c r="B27" s="199" t="s">
        <v>88</v>
      </c>
      <c r="C27" s="199" t="s">
        <v>67</v>
      </c>
      <c r="D27" s="200"/>
      <c r="E27" s="201" t="s">
        <v>101</v>
      </c>
      <c r="F27" s="202"/>
      <c r="G27" s="203"/>
      <c r="H27" s="202"/>
      <c r="I27" s="202"/>
      <c r="J27" s="203"/>
      <c r="K27" s="202" t="s">
        <v>101</v>
      </c>
      <c r="L27" s="202"/>
      <c r="M27" s="203"/>
      <c r="N27" s="202" t="s">
        <v>101</v>
      </c>
      <c r="O27" s="202"/>
      <c r="P27" s="203"/>
      <c r="Q27" s="202" t="s">
        <v>102</v>
      </c>
      <c r="R27" s="202" t="s">
        <v>101</v>
      </c>
      <c r="S27" s="203"/>
      <c r="T27" s="202" t="s">
        <v>101</v>
      </c>
      <c r="U27" s="202"/>
      <c r="V27" s="203"/>
      <c r="W27" s="202" t="s">
        <v>102</v>
      </c>
      <c r="X27" s="202" t="s">
        <v>102</v>
      </c>
      <c r="Y27" s="203" t="s">
        <v>102</v>
      </c>
      <c r="Z27" s="202"/>
      <c r="AA27" s="202"/>
      <c r="AB27" s="203"/>
      <c r="AC27" s="202"/>
      <c r="AD27" s="202"/>
      <c r="AE27" s="203"/>
      <c r="AF27" s="202"/>
      <c r="AG27" s="202"/>
      <c r="AH27" s="203"/>
      <c r="AI27" s="202"/>
      <c r="AJ27" s="202"/>
      <c r="AK27" s="203"/>
      <c r="AL27" s="202"/>
      <c r="AM27" s="202"/>
      <c r="AN27" s="203"/>
      <c r="AO27" s="200"/>
      <c r="AP27" s="200"/>
      <c r="AQ27" s="211">
        <f>IF(ISNA(HLOOKUP("o",$AY27:$CH$58,59-ROW(),0)),0,HLOOKUP("o",$AY27:$CH$58,59-ROW(),0))</f>
        <v>210</v>
      </c>
      <c r="AR27" s="211">
        <f t="shared" si="55"/>
        <v>4</v>
      </c>
      <c r="AS27" s="205">
        <f t="shared" si="56"/>
        <v>3</v>
      </c>
      <c r="AT27" s="218" t="str">
        <f t="shared" si="57"/>
        <v>Бочаров Алексей</v>
      </c>
      <c r="AW27" s="207">
        <f t="shared" si="58"/>
        <v>0</v>
      </c>
      <c r="AX27" s="206">
        <f t="shared" si="59"/>
        <v>209.99600000000001</v>
      </c>
      <c r="AY27" s="162">
        <f t="shared" si="60"/>
        <v>0</v>
      </c>
      <c r="AZ27" s="162">
        <f t="shared" si="61"/>
        <v>0</v>
      </c>
      <c r="BA27" s="162">
        <f t="shared" si="62"/>
        <v>0</v>
      </c>
      <c r="BB27" s="162">
        <f t="shared" si="63"/>
        <v>0</v>
      </c>
      <c r="BC27" s="162">
        <f t="shared" si="64"/>
        <v>0</v>
      </c>
      <c r="BD27" s="162">
        <f t="shared" si="65"/>
        <v>0</v>
      </c>
      <c r="BE27" s="162">
        <f t="shared" si="66"/>
        <v>0</v>
      </c>
      <c r="BF27" s="162">
        <f t="shared" si="67"/>
        <v>0</v>
      </c>
      <c r="BG27" s="162">
        <f t="shared" si="68"/>
        <v>0</v>
      </c>
      <c r="BH27" s="162">
        <f t="shared" si="69"/>
        <v>0</v>
      </c>
      <c r="BI27" s="162">
        <f t="shared" si="70"/>
        <v>0</v>
      </c>
      <c r="BJ27" s="162">
        <f t="shared" si="71"/>
        <v>0</v>
      </c>
      <c r="BK27" s="162">
        <f t="shared" si="72"/>
        <v>0</v>
      </c>
      <c r="BL27" s="162">
        <f t="shared" si="73"/>
        <v>0</v>
      </c>
      <c r="BM27" s="162">
        <f t="shared" si="74"/>
        <v>0</v>
      </c>
      <c r="BN27" s="162" t="str">
        <f t="shared" si="75"/>
        <v>x</v>
      </c>
      <c r="BO27" s="162" t="str">
        <f t="shared" si="76"/>
        <v>x</v>
      </c>
      <c r="BP27" s="162" t="str">
        <f t="shared" si="77"/>
        <v>x</v>
      </c>
      <c r="BQ27" s="162">
        <f t="shared" si="78"/>
        <v>0</v>
      </c>
      <c r="BR27" s="162">
        <f t="shared" si="79"/>
        <v>0</v>
      </c>
      <c r="BS27" s="162" t="str">
        <f t="shared" si="80"/>
        <v>o</v>
      </c>
      <c r="BT27" s="162">
        <f t="shared" si="81"/>
        <v>0</v>
      </c>
      <c r="BU27" s="162" t="str">
        <f t="shared" si="82"/>
        <v>o</v>
      </c>
      <c r="BV27" s="162" t="str">
        <f t="shared" si="83"/>
        <v>x</v>
      </c>
      <c r="BW27" s="162">
        <f t="shared" si="84"/>
        <v>0</v>
      </c>
      <c r="BX27" s="162">
        <f t="shared" si="85"/>
        <v>0</v>
      </c>
      <c r="BY27" s="162" t="str">
        <f t="shared" si="86"/>
        <v>o</v>
      </c>
      <c r="BZ27" s="162">
        <f t="shared" si="87"/>
        <v>0</v>
      </c>
      <c r="CA27" s="162">
        <f t="shared" si="88"/>
        <v>0</v>
      </c>
      <c r="CB27" s="162" t="str">
        <f t="shared" si="89"/>
        <v>o</v>
      </c>
      <c r="CC27" s="162">
        <f t="shared" si="90"/>
        <v>0</v>
      </c>
      <c r="CD27" s="162">
        <f t="shared" si="91"/>
        <v>0</v>
      </c>
      <c r="CE27" s="162">
        <f t="shared" si="92"/>
        <v>0</v>
      </c>
      <c r="CF27" s="162">
        <f t="shared" si="93"/>
        <v>0</v>
      </c>
      <c r="CG27" s="162">
        <f t="shared" si="94"/>
        <v>0</v>
      </c>
      <c r="CH27" s="162" t="str">
        <f t="shared" si="95"/>
        <v>o</v>
      </c>
      <c r="CK27" s="162">
        <v>0</v>
      </c>
      <c r="CL27" s="219">
        <f t="shared" si="96"/>
        <v>0</v>
      </c>
      <c r="CM27" s="162">
        <f t="shared" si="97"/>
        <v>0</v>
      </c>
      <c r="CN27" s="162">
        <f t="shared" si="98"/>
        <v>0</v>
      </c>
      <c r="CO27" s="162">
        <f t="shared" si="99"/>
        <v>0</v>
      </c>
      <c r="CP27" s="162">
        <f t="shared" si="100"/>
        <v>1</v>
      </c>
      <c r="CQ27" s="162">
        <f t="shared" si="101"/>
        <v>0</v>
      </c>
      <c r="CR27" s="162">
        <f t="shared" si="102"/>
        <v>3</v>
      </c>
      <c r="CS27" s="162">
        <f t="shared" si="103"/>
        <v>0</v>
      </c>
      <c r="CT27" s="162">
        <f t="shared" si="104"/>
        <v>0</v>
      </c>
      <c r="CU27" s="162">
        <f t="shared" si="105"/>
        <v>0</v>
      </c>
      <c r="CV27" s="162">
        <f t="shared" si="106"/>
        <v>0</v>
      </c>
      <c r="CW27" s="162">
        <f t="shared" si="107"/>
        <v>0</v>
      </c>
      <c r="CY27" s="162">
        <f t="shared" si="108"/>
        <v>0</v>
      </c>
      <c r="CZ27" s="162">
        <f t="shared" si="109"/>
        <v>0</v>
      </c>
      <c r="DA27" s="162">
        <f t="shared" si="109"/>
        <v>0</v>
      </c>
      <c r="DB27" s="162">
        <f t="shared" si="109"/>
        <v>0</v>
      </c>
      <c r="DC27" s="162">
        <f t="shared" si="109"/>
        <v>0</v>
      </c>
      <c r="DD27" s="162">
        <f t="shared" si="109"/>
        <v>0</v>
      </c>
      <c r="DE27" s="162">
        <f t="shared" si="109"/>
        <v>0</v>
      </c>
      <c r="DF27" s="162">
        <f t="shared" si="109"/>
        <v>1</v>
      </c>
      <c r="DG27" s="162">
        <f t="shared" si="109"/>
        <v>1</v>
      </c>
      <c r="DH27" s="162">
        <f t="shared" si="109"/>
        <v>1</v>
      </c>
      <c r="DI27" s="162">
        <f t="shared" si="109"/>
        <v>1</v>
      </c>
      <c r="DJ27" s="162">
        <f t="shared" si="109"/>
        <v>1</v>
      </c>
      <c r="DK27" s="162">
        <f t="shared" si="109"/>
        <v>1</v>
      </c>
    </row>
    <row r="28" spans="1:115" x14ac:dyDescent="0.2">
      <c r="A28" s="198">
        <v>11511303831</v>
      </c>
      <c r="B28" s="199" t="s">
        <v>54</v>
      </c>
      <c r="C28" s="199" t="s">
        <v>55</v>
      </c>
      <c r="D28" s="200"/>
      <c r="E28" s="201" t="s">
        <v>101</v>
      </c>
      <c r="F28" s="202"/>
      <c r="G28" s="203"/>
      <c r="H28" s="202" t="s">
        <v>101</v>
      </c>
      <c r="I28" s="202"/>
      <c r="J28" s="203"/>
      <c r="K28" s="202" t="s">
        <v>102</v>
      </c>
      <c r="L28" s="202" t="s">
        <v>102</v>
      </c>
      <c r="M28" s="203" t="s">
        <v>101</v>
      </c>
      <c r="N28" s="202" t="s">
        <v>101</v>
      </c>
      <c r="O28" s="202"/>
      <c r="P28" s="203"/>
      <c r="Q28" s="202" t="s">
        <v>101</v>
      </c>
      <c r="R28" s="202"/>
      <c r="S28" s="203"/>
      <c r="T28" s="202" t="s">
        <v>102</v>
      </c>
      <c r="U28" s="202" t="s">
        <v>102</v>
      </c>
      <c r="V28" s="203" t="s">
        <v>102</v>
      </c>
      <c r="W28" s="202"/>
      <c r="X28" s="202"/>
      <c r="Y28" s="203"/>
      <c r="Z28" s="202"/>
      <c r="AA28" s="202"/>
      <c r="AB28" s="203"/>
      <c r="AC28" s="202"/>
      <c r="AD28" s="202"/>
      <c r="AE28" s="203"/>
      <c r="AF28" s="202"/>
      <c r="AG28" s="202"/>
      <c r="AH28" s="203"/>
      <c r="AI28" s="202"/>
      <c r="AJ28" s="202"/>
      <c r="AK28" s="203"/>
      <c r="AL28" s="202"/>
      <c r="AM28" s="202"/>
      <c r="AN28" s="203"/>
      <c r="AO28" s="200"/>
      <c r="AP28" s="200"/>
      <c r="AQ28" s="211">
        <f>IF(ISNA(HLOOKUP("o",$AY28:$CH$58,59-ROW(),0)),0,HLOOKUP("o",$AY28:$CH$58,59-ROW(),0))</f>
        <v>200</v>
      </c>
      <c r="AR28" s="211">
        <f t="shared" si="55"/>
        <v>5</v>
      </c>
      <c r="AS28" s="205">
        <f t="shared" si="56"/>
        <v>4</v>
      </c>
      <c r="AT28" s="206" t="str">
        <f t="shared" si="57"/>
        <v>Ершов Сергей</v>
      </c>
      <c r="AW28" s="207">
        <f t="shared" si="58"/>
        <v>0</v>
      </c>
      <c r="AX28" s="206">
        <f t="shared" si="59"/>
        <v>199.995</v>
      </c>
      <c r="AY28" s="162">
        <f t="shared" si="60"/>
        <v>0</v>
      </c>
      <c r="AZ28" s="162">
        <f t="shared" si="61"/>
        <v>0</v>
      </c>
      <c r="BA28" s="162">
        <f t="shared" si="62"/>
        <v>0</v>
      </c>
      <c r="BB28" s="162">
        <f t="shared" si="63"/>
        <v>0</v>
      </c>
      <c r="BC28" s="162">
        <f t="shared" si="64"/>
        <v>0</v>
      </c>
      <c r="BD28" s="162">
        <f t="shared" si="65"/>
        <v>0</v>
      </c>
      <c r="BE28" s="162">
        <f t="shared" si="66"/>
        <v>0</v>
      </c>
      <c r="BF28" s="162">
        <f t="shared" si="67"/>
        <v>0</v>
      </c>
      <c r="BG28" s="162">
        <f t="shared" si="68"/>
        <v>0</v>
      </c>
      <c r="BH28" s="162">
        <f t="shared" si="69"/>
        <v>0</v>
      </c>
      <c r="BI28" s="162">
        <f t="shared" si="70"/>
        <v>0</v>
      </c>
      <c r="BJ28" s="162">
        <f t="shared" si="71"/>
        <v>0</v>
      </c>
      <c r="BK28" s="162">
        <f t="shared" si="72"/>
        <v>0</v>
      </c>
      <c r="BL28" s="162">
        <f t="shared" si="73"/>
        <v>0</v>
      </c>
      <c r="BM28" s="162">
        <f t="shared" si="74"/>
        <v>0</v>
      </c>
      <c r="BN28" s="162">
        <f t="shared" si="75"/>
        <v>0</v>
      </c>
      <c r="BO28" s="162">
        <f t="shared" si="76"/>
        <v>0</v>
      </c>
      <c r="BP28" s="162">
        <f t="shared" si="77"/>
        <v>0</v>
      </c>
      <c r="BQ28" s="162" t="str">
        <f t="shared" si="78"/>
        <v>x</v>
      </c>
      <c r="BR28" s="162" t="str">
        <f t="shared" si="79"/>
        <v>x</v>
      </c>
      <c r="BS28" s="162" t="str">
        <f t="shared" si="80"/>
        <v>x</v>
      </c>
      <c r="BT28" s="162">
        <f t="shared" si="81"/>
        <v>0</v>
      </c>
      <c r="BU28" s="162">
        <f t="shared" si="82"/>
        <v>0</v>
      </c>
      <c r="BV28" s="162" t="str">
        <f t="shared" si="83"/>
        <v>o</v>
      </c>
      <c r="BW28" s="162">
        <f t="shared" si="84"/>
        <v>0</v>
      </c>
      <c r="BX28" s="162">
        <f t="shared" si="85"/>
        <v>0</v>
      </c>
      <c r="BY28" s="162" t="str">
        <f t="shared" si="86"/>
        <v>o</v>
      </c>
      <c r="BZ28" s="162" t="str">
        <f t="shared" si="87"/>
        <v>o</v>
      </c>
      <c r="CA28" s="162" t="str">
        <f t="shared" si="88"/>
        <v>x</v>
      </c>
      <c r="CB28" s="162" t="str">
        <f t="shared" si="89"/>
        <v>x</v>
      </c>
      <c r="CC28" s="162">
        <f t="shared" si="90"/>
        <v>0</v>
      </c>
      <c r="CD28" s="162">
        <f t="shared" si="91"/>
        <v>0</v>
      </c>
      <c r="CE28" s="162" t="str">
        <f t="shared" si="92"/>
        <v>o</v>
      </c>
      <c r="CF28" s="162">
        <f t="shared" si="93"/>
        <v>0</v>
      </c>
      <c r="CG28" s="162">
        <f t="shared" si="94"/>
        <v>0</v>
      </c>
      <c r="CH28" s="162" t="str">
        <f t="shared" si="95"/>
        <v>o</v>
      </c>
      <c r="CL28" s="162">
        <f t="shared" si="96"/>
        <v>0</v>
      </c>
      <c r="CM28" s="162">
        <f t="shared" si="97"/>
        <v>0</v>
      </c>
      <c r="CN28" s="162">
        <f t="shared" si="98"/>
        <v>2</v>
      </c>
      <c r="CO28" s="162">
        <f t="shared" si="99"/>
        <v>0</v>
      </c>
      <c r="CP28" s="162">
        <f t="shared" si="100"/>
        <v>0</v>
      </c>
      <c r="CQ28" s="162">
        <f t="shared" si="101"/>
        <v>3</v>
      </c>
      <c r="CR28" s="162">
        <f t="shared" si="102"/>
        <v>0</v>
      </c>
      <c r="CS28" s="162">
        <f t="shared" si="103"/>
        <v>0</v>
      </c>
      <c r="CT28" s="162">
        <f t="shared" si="104"/>
        <v>0</v>
      </c>
      <c r="CU28" s="162">
        <f t="shared" si="105"/>
        <v>0</v>
      </c>
      <c r="CV28" s="162">
        <f t="shared" si="106"/>
        <v>0</v>
      </c>
      <c r="CW28" s="162">
        <f t="shared" si="107"/>
        <v>0</v>
      </c>
      <c r="CY28" s="162">
        <f t="shared" si="108"/>
        <v>0</v>
      </c>
      <c r="CZ28" s="162">
        <f t="shared" si="109"/>
        <v>0</v>
      </c>
      <c r="DA28" s="162">
        <f t="shared" si="109"/>
        <v>0</v>
      </c>
      <c r="DB28" s="162">
        <f t="shared" si="109"/>
        <v>0</v>
      </c>
      <c r="DC28" s="162">
        <f t="shared" si="109"/>
        <v>0</v>
      </c>
      <c r="DD28" s="162">
        <f t="shared" si="109"/>
        <v>0</v>
      </c>
      <c r="DE28" s="162">
        <f t="shared" si="109"/>
        <v>1</v>
      </c>
      <c r="DF28" s="162">
        <f t="shared" si="109"/>
        <v>1</v>
      </c>
      <c r="DG28" s="162">
        <f t="shared" si="109"/>
        <v>1</v>
      </c>
      <c r="DH28" s="162">
        <f t="shared" si="109"/>
        <v>1</v>
      </c>
      <c r="DI28" s="162">
        <f t="shared" si="109"/>
        <v>1</v>
      </c>
      <c r="DJ28" s="162">
        <f t="shared" si="109"/>
        <v>1</v>
      </c>
      <c r="DK28" s="162">
        <f t="shared" si="109"/>
        <v>1</v>
      </c>
    </row>
    <row r="29" spans="1:115" x14ac:dyDescent="0.2">
      <c r="A29" s="198" t="s">
        <v>106</v>
      </c>
      <c r="B29" s="199" t="s">
        <v>107</v>
      </c>
      <c r="C29" s="199" t="s">
        <v>67</v>
      </c>
      <c r="D29" s="200"/>
      <c r="E29" s="201" t="s">
        <v>101</v>
      </c>
      <c r="F29" s="202"/>
      <c r="G29" s="203"/>
      <c r="H29" s="202" t="s">
        <v>101</v>
      </c>
      <c r="I29" s="202"/>
      <c r="J29" s="203"/>
      <c r="K29" s="202" t="s">
        <v>101</v>
      </c>
      <c r="L29" s="202"/>
      <c r="M29" s="203"/>
      <c r="N29" s="202" t="s">
        <v>102</v>
      </c>
      <c r="O29" s="202" t="s">
        <v>101</v>
      </c>
      <c r="P29" s="203"/>
      <c r="Q29" s="202" t="s">
        <v>102</v>
      </c>
      <c r="R29" s="202" t="s">
        <v>101</v>
      </c>
      <c r="S29" s="203"/>
      <c r="T29" s="202" t="s">
        <v>102</v>
      </c>
      <c r="U29" s="202" t="s">
        <v>102</v>
      </c>
      <c r="V29" s="203" t="s">
        <v>102</v>
      </c>
      <c r="W29" s="202"/>
      <c r="X29" s="202"/>
      <c r="Y29" s="203"/>
      <c r="Z29" s="202"/>
      <c r="AA29" s="202"/>
      <c r="AB29" s="203"/>
      <c r="AC29" s="202"/>
      <c r="AD29" s="202"/>
      <c r="AE29" s="203"/>
      <c r="AF29" s="202"/>
      <c r="AG29" s="202"/>
      <c r="AH29" s="203"/>
      <c r="AI29" s="202"/>
      <c r="AJ29" s="202"/>
      <c r="AK29" s="203"/>
      <c r="AL29" s="202"/>
      <c r="AM29" s="202"/>
      <c r="AN29" s="203"/>
      <c r="AO29" s="200"/>
      <c r="AP29" s="200"/>
      <c r="AQ29" s="211">
        <f>IF(ISNA(HLOOKUP("o",$AY29:$CH$58,59-ROW(),0)),0,HLOOKUP("o",$AY29:$CH$58,59-ROW(),0))</f>
        <v>200</v>
      </c>
      <c r="AR29" s="211">
        <f t="shared" si="55"/>
        <v>5</v>
      </c>
      <c r="AS29" s="205">
        <f t="shared" si="56"/>
        <v>5</v>
      </c>
      <c r="AT29" s="206" t="str">
        <f t="shared" si="57"/>
        <v>Морозов Андрей</v>
      </c>
      <c r="AW29" s="207">
        <f t="shared" si="58"/>
        <v>1</v>
      </c>
      <c r="AX29" s="206">
        <f t="shared" si="59"/>
        <v>199.965</v>
      </c>
      <c r="AY29" s="162">
        <f t="shared" si="60"/>
        <v>0</v>
      </c>
      <c r="AZ29" s="162">
        <f t="shared" si="61"/>
        <v>0</v>
      </c>
      <c r="BA29" s="162">
        <f t="shared" si="62"/>
        <v>0</v>
      </c>
      <c r="BB29" s="162">
        <f t="shared" si="63"/>
        <v>0</v>
      </c>
      <c r="BC29" s="162">
        <f t="shared" si="64"/>
        <v>0</v>
      </c>
      <c r="BD29" s="162">
        <f t="shared" si="65"/>
        <v>0</v>
      </c>
      <c r="BE29" s="162">
        <f t="shared" si="66"/>
        <v>0</v>
      </c>
      <c r="BF29" s="162">
        <f t="shared" si="67"/>
        <v>0</v>
      </c>
      <c r="BG29" s="162">
        <f t="shared" si="68"/>
        <v>0</v>
      </c>
      <c r="BH29" s="162">
        <f t="shared" si="69"/>
        <v>0</v>
      </c>
      <c r="BI29" s="162">
        <f t="shared" si="70"/>
        <v>0</v>
      </c>
      <c r="BJ29" s="162">
        <f t="shared" si="71"/>
        <v>0</v>
      </c>
      <c r="BK29" s="162">
        <f t="shared" si="72"/>
        <v>0</v>
      </c>
      <c r="BL29" s="162">
        <f t="shared" si="73"/>
        <v>0</v>
      </c>
      <c r="BM29" s="162">
        <f t="shared" si="74"/>
        <v>0</v>
      </c>
      <c r="BN29" s="162">
        <f t="shared" si="75"/>
        <v>0</v>
      </c>
      <c r="BO29" s="162">
        <f t="shared" si="76"/>
        <v>0</v>
      </c>
      <c r="BP29" s="162">
        <f t="shared" si="77"/>
        <v>0</v>
      </c>
      <c r="BQ29" s="162" t="str">
        <f t="shared" si="78"/>
        <v>x</v>
      </c>
      <c r="BR29" s="162" t="str">
        <f t="shared" si="79"/>
        <v>x</v>
      </c>
      <c r="BS29" s="162" t="str">
        <f t="shared" si="80"/>
        <v>x</v>
      </c>
      <c r="BT29" s="162">
        <f t="shared" si="81"/>
        <v>0</v>
      </c>
      <c r="BU29" s="162" t="str">
        <f t="shared" si="82"/>
        <v>o</v>
      </c>
      <c r="BV29" s="162" t="str">
        <f t="shared" si="83"/>
        <v>x</v>
      </c>
      <c r="BW29" s="162">
        <f t="shared" si="84"/>
        <v>0</v>
      </c>
      <c r="BX29" s="162" t="str">
        <f t="shared" si="85"/>
        <v>o</v>
      </c>
      <c r="BY29" s="162" t="str">
        <f t="shared" si="86"/>
        <v>x</v>
      </c>
      <c r="BZ29" s="162">
        <f t="shared" si="87"/>
        <v>0</v>
      </c>
      <c r="CA29" s="162">
        <f t="shared" si="88"/>
        <v>0</v>
      </c>
      <c r="CB29" s="162" t="str">
        <f t="shared" si="89"/>
        <v>o</v>
      </c>
      <c r="CC29" s="162">
        <f t="shared" si="90"/>
        <v>0</v>
      </c>
      <c r="CD29" s="162">
        <f t="shared" si="91"/>
        <v>0</v>
      </c>
      <c r="CE29" s="162" t="str">
        <f t="shared" si="92"/>
        <v>o</v>
      </c>
      <c r="CF29" s="162">
        <f t="shared" si="93"/>
        <v>0</v>
      </c>
      <c r="CG29" s="162">
        <f t="shared" si="94"/>
        <v>0</v>
      </c>
      <c r="CH29" s="162" t="str">
        <f t="shared" si="95"/>
        <v>o</v>
      </c>
      <c r="CL29" s="162">
        <f t="shared" si="96"/>
        <v>0</v>
      </c>
      <c r="CM29" s="162">
        <f t="shared" si="97"/>
        <v>0</v>
      </c>
      <c r="CN29" s="162">
        <f t="shared" si="98"/>
        <v>0</v>
      </c>
      <c r="CO29" s="162">
        <f t="shared" si="99"/>
        <v>1</v>
      </c>
      <c r="CP29" s="162">
        <f t="shared" si="100"/>
        <v>1</v>
      </c>
      <c r="CQ29" s="162">
        <f t="shared" si="101"/>
        <v>3</v>
      </c>
      <c r="CR29" s="162">
        <f t="shared" si="102"/>
        <v>0</v>
      </c>
      <c r="CS29" s="162">
        <f t="shared" si="103"/>
        <v>0</v>
      </c>
      <c r="CT29" s="162">
        <f t="shared" si="104"/>
        <v>0</v>
      </c>
      <c r="CU29" s="162">
        <f t="shared" si="105"/>
        <v>0</v>
      </c>
      <c r="CV29" s="162">
        <f t="shared" si="106"/>
        <v>0</v>
      </c>
      <c r="CW29" s="162">
        <f t="shared" si="107"/>
        <v>0</v>
      </c>
      <c r="CY29" s="162">
        <f t="shared" si="108"/>
        <v>0</v>
      </c>
      <c r="CZ29" s="162">
        <f t="shared" si="109"/>
        <v>0</v>
      </c>
      <c r="DA29" s="162">
        <f t="shared" si="109"/>
        <v>0</v>
      </c>
      <c r="DB29" s="162">
        <f t="shared" si="109"/>
        <v>0</v>
      </c>
      <c r="DC29" s="162">
        <f t="shared" si="109"/>
        <v>0</v>
      </c>
      <c r="DD29" s="162">
        <f t="shared" si="109"/>
        <v>0</v>
      </c>
      <c r="DE29" s="162">
        <f t="shared" si="109"/>
        <v>1</v>
      </c>
      <c r="DF29" s="162">
        <f t="shared" si="109"/>
        <v>1</v>
      </c>
      <c r="DG29" s="162">
        <f t="shared" si="109"/>
        <v>1</v>
      </c>
      <c r="DH29" s="162">
        <f t="shared" si="109"/>
        <v>1</v>
      </c>
      <c r="DI29" s="162">
        <f t="shared" si="109"/>
        <v>1</v>
      </c>
      <c r="DJ29" s="162">
        <f t="shared" si="109"/>
        <v>1</v>
      </c>
      <c r="DK29" s="162">
        <f t="shared" si="109"/>
        <v>1</v>
      </c>
    </row>
    <row r="30" spans="1:115" x14ac:dyDescent="0.2">
      <c r="A30" s="198">
        <v>11511303486</v>
      </c>
      <c r="B30" s="199" t="s">
        <v>27</v>
      </c>
      <c r="C30" s="199" t="s">
        <v>28</v>
      </c>
      <c r="D30" s="200"/>
      <c r="E30" s="201" t="s">
        <v>102</v>
      </c>
      <c r="F30" s="202" t="s">
        <v>102</v>
      </c>
      <c r="G30" s="203" t="s">
        <v>101</v>
      </c>
      <c r="H30" s="202"/>
      <c r="I30" s="202"/>
      <c r="J30" s="203"/>
      <c r="K30" s="202" t="s">
        <v>101</v>
      </c>
      <c r="L30" s="202"/>
      <c r="M30" s="203"/>
      <c r="N30" s="202" t="s">
        <v>101</v>
      </c>
      <c r="O30" s="202"/>
      <c r="P30" s="203"/>
      <c r="Q30" s="202" t="s">
        <v>102</v>
      </c>
      <c r="R30" s="202" t="s">
        <v>102</v>
      </c>
      <c r="S30" s="203" t="s">
        <v>102</v>
      </c>
      <c r="T30" s="202"/>
      <c r="U30" s="202"/>
      <c r="V30" s="203"/>
      <c r="W30" s="202"/>
      <c r="X30" s="202"/>
      <c r="Y30" s="203"/>
      <c r="Z30" s="202"/>
      <c r="AA30" s="202"/>
      <c r="AB30" s="203"/>
      <c r="AC30" s="202"/>
      <c r="AD30" s="202"/>
      <c r="AE30" s="203"/>
      <c r="AF30" s="202"/>
      <c r="AG30" s="202"/>
      <c r="AH30" s="203"/>
      <c r="AI30" s="202"/>
      <c r="AJ30" s="202"/>
      <c r="AK30" s="203"/>
      <c r="AL30" s="202"/>
      <c r="AM30" s="202"/>
      <c r="AN30" s="203"/>
      <c r="AO30" s="200"/>
      <c r="AP30" s="200"/>
      <c r="AQ30" s="211">
        <f>IF(ISNA(HLOOKUP("o",$AY30:$CH$58,59-ROW(),0)),0,HLOOKUP("o",$AY30:$CH$58,59-ROW(),0))</f>
        <v>191</v>
      </c>
      <c r="AR30" s="211">
        <f t="shared" si="55"/>
        <v>5</v>
      </c>
      <c r="AS30" s="205">
        <f t="shared" si="56"/>
        <v>6</v>
      </c>
      <c r="AT30" s="206" t="str">
        <f t="shared" si="57"/>
        <v>Оськин Илья</v>
      </c>
      <c r="AW30" s="207">
        <f t="shared" si="58"/>
        <v>0</v>
      </c>
      <c r="AX30" s="206">
        <f t="shared" si="59"/>
        <v>190.995</v>
      </c>
      <c r="AY30" s="162">
        <f t="shared" si="60"/>
        <v>0</v>
      </c>
      <c r="AZ30" s="162">
        <f t="shared" si="61"/>
        <v>0</v>
      </c>
      <c r="BA30" s="162">
        <f t="shared" si="62"/>
        <v>0</v>
      </c>
      <c r="BB30" s="162">
        <f t="shared" si="63"/>
        <v>0</v>
      </c>
      <c r="BC30" s="162">
        <f t="shared" si="64"/>
        <v>0</v>
      </c>
      <c r="BD30" s="162">
        <f t="shared" si="65"/>
        <v>0</v>
      </c>
      <c r="BE30" s="162">
        <f t="shared" si="66"/>
        <v>0</v>
      </c>
      <c r="BF30" s="162">
        <f t="shared" si="67"/>
        <v>0</v>
      </c>
      <c r="BG30" s="162">
        <f t="shared" si="68"/>
        <v>0</v>
      </c>
      <c r="BH30" s="162">
        <f t="shared" si="69"/>
        <v>0</v>
      </c>
      <c r="BI30" s="162">
        <f t="shared" si="70"/>
        <v>0</v>
      </c>
      <c r="BJ30" s="162">
        <f t="shared" si="71"/>
        <v>0</v>
      </c>
      <c r="BK30" s="162">
        <f t="shared" si="72"/>
        <v>0</v>
      </c>
      <c r="BL30" s="162">
        <f t="shared" si="73"/>
        <v>0</v>
      </c>
      <c r="BM30" s="162">
        <f t="shared" si="74"/>
        <v>0</v>
      </c>
      <c r="BN30" s="162">
        <f t="shared" si="75"/>
        <v>0</v>
      </c>
      <c r="BO30" s="162">
        <f t="shared" si="76"/>
        <v>0</v>
      </c>
      <c r="BP30" s="162">
        <f t="shared" si="77"/>
        <v>0</v>
      </c>
      <c r="BQ30" s="162">
        <f t="shared" si="78"/>
        <v>0</v>
      </c>
      <c r="BR30" s="162">
        <f t="shared" si="79"/>
        <v>0</v>
      </c>
      <c r="BS30" s="162">
        <f t="shared" si="80"/>
        <v>0</v>
      </c>
      <c r="BT30" s="162" t="str">
        <f t="shared" si="81"/>
        <v>x</v>
      </c>
      <c r="BU30" s="162" t="str">
        <f t="shared" si="82"/>
        <v>x</v>
      </c>
      <c r="BV30" s="162" t="str">
        <f t="shared" si="83"/>
        <v>x</v>
      </c>
      <c r="BW30" s="162">
        <f t="shared" si="84"/>
        <v>0</v>
      </c>
      <c r="BX30" s="162">
        <f t="shared" si="85"/>
        <v>0</v>
      </c>
      <c r="BY30" s="162" t="str">
        <f t="shared" si="86"/>
        <v>o</v>
      </c>
      <c r="BZ30" s="162">
        <f t="shared" si="87"/>
        <v>0</v>
      </c>
      <c r="CA30" s="162">
        <f t="shared" si="88"/>
        <v>0</v>
      </c>
      <c r="CB30" s="162" t="str">
        <f t="shared" si="89"/>
        <v>o</v>
      </c>
      <c r="CC30" s="162">
        <f t="shared" si="90"/>
        <v>0</v>
      </c>
      <c r="CD30" s="162">
        <f t="shared" si="91"/>
        <v>0</v>
      </c>
      <c r="CE30" s="162">
        <f t="shared" si="92"/>
        <v>0</v>
      </c>
      <c r="CF30" s="162" t="str">
        <f t="shared" si="93"/>
        <v>o</v>
      </c>
      <c r="CG30" s="162" t="str">
        <f t="shared" si="94"/>
        <v>x</v>
      </c>
      <c r="CH30" s="162" t="str">
        <f t="shared" si="95"/>
        <v>x</v>
      </c>
      <c r="CL30" s="162">
        <f t="shared" si="96"/>
        <v>2</v>
      </c>
      <c r="CM30" s="162">
        <f t="shared" si="97"/>
        <v>0</v>
      </c>
      <c r="CN30" s="162">
        <f t="shared" si="98"/>
        <v>0</v>
      </c>
      <c r="CO30" s="162">
        <f t="shared" si="99"/>
        <v>0</v>
      </c>
      <c r="CP30" s="162">
        <f t="shared" si="100"/>
        <v>3</v>
      </c>
      <c r="CQ30" s="162">
        <f t="shared" si="101"/>
        <v>0</v>
      </c>
      <c r="CR30" s="162">
        <f t="shared" si="102"/>
        <v>0</v>
      </c>
      <c r="CS30" s="162">
        <f t="shared" si="103"/>
        <v>0</v>
      </c>
      <c r="CT30" s="162">
        <f t="shared" si="104"/>
        <v>0</v>
      </c>
      <c r="CU30" s="162">
        <f t="shared" si="105"/>
        <v>0</v>
      </c>
      <c r="CV30" s="162">
        <f t="shared" si="106"/>
        <v>0</v>
      </c>
      <c r="CW30" s="162">
        <f t="shared" si="107"/>
        <v>0</v>
      </c>
      <c r="CY30" s="162">
        <f t="shared" si="108"/>
        <v>0</v>
      </c>
      <c r="CZ30" s="162">
        <f t="shared" si="109"/>
        <v>0</v>
      </c>
      <c r="DA30" s="162">
        <f t="shared" si="109"/>
        <v>0</v>
      </c>
      <c r="DB30" s="162">
        <f t="shared" si="109"/>
        <v>0</v>
      </c>
      <c r="DC30" s="162">
        <f t="shared" si="109"/>
        <v>0</v>
      </c>
      <c r="DD30" s="162">
        <f t="shared" si="109"/>
        <v>1</v>
      </c>
      <c r="DE30" s="162">
        <f t="shared" si="109"/>
        <v>1</v>
      </c>
      <c r="DF30" s="162">
        <f t="shared" si="109"/>
        <v>1</v>
      </c>
      <c r="DG30" s="162">
        <f t="shared" si="109"/>
        <v>1</v>
      </c>
      <c r="DH30" s="162">
        <f t="shared" si="109"/>
        <v>1</v>
      </c>
      <c r="DI30" s="162">
        <f t="shared" si="109"/>
        <v>1</v>
      </c>
      <c r="DJ30" s="162">
        <f t="shared" si="109"/>
        <v>1</v>
      </c>
      <c r="DK30" s="162">
        <f t="shared" si="109"/>
        <v>1</v>
      </c>
    </row>
    <row r="31" spans="1:115" x14ac:dyDescent="0.2">
      <c r="A31" s="198">
        <v>11511203189</v>
      </c>
      <c r="B31" s="199" t="s">
        <v>103</v>
      </c>
      <c r="C31" s="199" t="s">
        <v>67</v>
      </c>
      <c r="D31" s="200"/>
      <c r="E31" s="201" t="s">
        <v>102</v>
      </c>
      <c r="F31" s="202" t="s">
        <v>101</v>
      </c>
      <c r="G31" s="203"/>
      <c r="H31" s="202" t="s">
        <v>101</v>
      </c>
      <c r="I31" s="202"/>
      <c r="J31" s="203"/>
      <c r="K31" s="202" t="s">
        <v>102</v>
      </c>
      <c r="L31" s="202" t="s">
        <v>101</v>
      </c>
      <c r="M31" s="203"/>
      <c r="N31" s="202" t="s">
        <v>102</v>
      </c>
      <c r="O31" s="202" t="s">
        <v>102</v>
      </c>
      <c r="P31" s="203" t="s">
        <v>102</v>
      </c>
      <c r="Q31" s="202"/>
      <c r="R31" s="202"/>
      <c r="S31" s="203"/>
      <c r="T31" s="202"/>
      <c r="U31" s="202"/>
      <c r="V31" s="203"/>
      <c r="W31" s="202"/>
      <c r="X31" s="202"/>
      <c r="Y31" s="203"/>
      <c r="Z31" s="202"/>
      <c r="AA31" s="202"/>
      <c r="AB31" s="203"/>
      <c r="AC31" s="202"/>
      <c r="AD31" s="202"/>
      <c r="AE31" s="203"/>
      <c r="AF31" s="202"/>
      <c r="AG31" s="202"/>
      <c r="AH31" s="203"/>
      <c r="AI31" s="202"/>
      <c r="AJ31" s="202"/>
      <c r="AK31" s="203"/>
      <c r="AL31" s="202"/>
      <c r="AM31" s="202"/>
      <c r="AN31" s="203"/>
      <c r="AO31" s="200"/>
      <c r="AP31" s="200"/>
      <c r="AQ31" s="211">
        <f>IF(ISNA(HLOOKUP("o",$AY31:$CH$58,59-ROW(),0)),0,HLOOKUP("o",$AY31:$CH$58,59-ROW(),0))</f>
        <v>181</v>
      </c>
      <c r="AR31" s="211">
        <f t="shared" si="55"/>
        <v>5</v>
      </c>
      <c r="AS31" s="205">
        <f t="shared" si="56"/>
        <v>7</v>
      </c>
      <c r="AT31" s="206" t="str">
        <f t="shared" si="57"/>
        <v>Галишников Антон</v>
      </c>
      <c r="AW31" s="207">
        <f t="shared" si="58"/>
        <v>1</v>
      </c>
      <c r="AX31" s="206">
        <f t="shared" si="59"/>
        <v>180.965</v>
      </c>
      <c r="AY31" s="162">
        <f t="shared" si="60"/>
        <v>0</v>
      </c>
      <c r="AZ31" s="162">
        <f t="shared" si="61"/>
        <v>0</v>
      </c>
      <c r="BA31" s="162">
        <f t="shared" si="62"/>
        <v>0</v>
      </c>
      <c r="BB31" s="162">
        <f t="shared" si="63"/>
        <v>0</v>
      </c>
      <c r="BC31" s="162">
        <f t="shared" si="64"/>
        <v>0</v>
      </c>
      <c r="BD31" s="162">
        <f t="shared" si="65"/>
        <v>0</v>
      </c>
      <c r="BE31" s="162">
        <f t="shared" si="66"/>
        <v>0</v>
      </c>
      <c r="BF31" s="162">
        <f t="shared" si="67"/>
        <v>0</v>
      </c>
      <c r="BG31" s="162">
        <f t="shared" si="68"/>
        <v>0</v>
      </c>
      <c r="BH31" s="162">
        <f t="shared" si="69"/>
        <v>0</v>
      </c>
      <c r="BI31" s="162">
        <f t="shared" si="70"/>
        <v>0</v>
      </c>
      <c r="BJ31" s="162">
        <f t="shared" si="71"/>
        <v>0</v>
      </c>
      <c r="BK31" s="162">
        <f t="shared" si="72"/>
        <v>0</v>
      </c>
      <c r="BL31" s="162">
        <f t="shared" si="73"/>
        <v>0</v>
      </c>
      <c r="BM31" s="162">
        <f t="shared" si="74"/>
        <v>0</v>
      </c>
      <c r="BN31" s="162">
        <f t="shared" si="75"/>
        <v>0</v>
      </c>
      <c r="BO31" s="162">
        <f t="shared" si="76"/>
        <v>0</v>
      </c>
      <c r="BP31" s="162">
        <f t="shared" si="77"/>
        <v>0</v>
      </c>
      <c r="BQ31" s="162">
        <f t="shared" si="78"/>
        <v>0</v>
      </c>
      <c r="BR31" s="162">
        <f t="shared" si="79"/>
        <v>0</v>
      </c>
      <c r="BS31" s="162">
        <f t="shared" si="80"/>
        <v>0</v>
      </c>
      <c r="BT31" s="162">
        <f t="shared" si="81"/>
        <v>0</v>
      </c>
      <c r="BU31" s="162">
        <f t="shared" si="82"/>
        <v>0</v>
      </c>
      <c r="BV31" s="162">
        <f t="shared" si="83"/>
        <v>0</v>
      </c>
      <c r="BW31" s="162" t="str">
        <f t="shared" si="84"/>
        <v>x</v>
      </c>
      <c r="BX31" s="162" t="str">
        <f t="shared" si="85"/>
        <v>x</v>
      </c>
      <c r="BY31" s="162" t="str">
        <f t="shared" si="86"/>
        <v>x</v>
      </c>
      <c r="BZ31" s="162">
        <f t="shared" si="87"/>
        <v>0</v>
      </c>
      <c r="CA31" s="162" t="str">
        <f t="shared" si="88"/>
        <v>o</v>
      </c>
      <c r="CB31" s="162" t="str">
        <f t="shared" si="89"/>
        <v>x</v>
      </c>
      <c r="CC31" s="162">
        <f t="shared" si="90"/>
        <v>0</v>
      </c>
      <c r="CD31" s="162">
        <f t="shared" si="91"/>
        <v>0</v>
      </c>
      <c r="CE31" s="162" t="str">
        <f t="shared" si="92"/>
        <v>o</v>
      </c>
      <c r="CF31" s="162">
        <f t="shared" si="93"/>
        <v>0</v>
      </c>
      <c r="CG31" s="162" t="str">
        <f t="shared" si="94"/>
        <v>o</v>
      </c>
      <c r="CH31" s="162" t="str">
        <f t="shared" si="95"/>
        <v>x</v>
      </c>
      <c r="CL31" s="162">
        <f t="shared" si="96"/>
        <v>1</v>
      </c>
      <c r="CM31" s="162">
        <f t="shared" si="97"/>
        <v>0</v>
      </c>
      <c r="CN31" s="162">
        <f t="shared" si="98"/>
        <v>1</v>
      </c>
      <c r="CO31" s="162">
        <f t="shared" si="99"/>
        <v>3</v>
      </c>
      <c r="CP31" s="162">
        <f t="shared" si="100"/>
        <v>0</v>
      </c>
      <c r="CQ31" s="162">
        <f t="shared" si="101"/>
        <v>0</v>
      </c>
      <c r="CR31" s="162">
        <f t="shared" si="102"/>
        <v>0</v>
      </c>
      <c r="CS31" s="162">
        <f t="shared" si="103"/>
        <v>0</v>
      </c>
      <c r="CT31" s="162">
        <f t="shared" si="104"/>
        <v>0</v>
      </c>
      <c r="CU31" s="162">
        <f t="shared" si="105"/>
        <v>0</v>
      </c>
      <c r="CV31" s="162">
        <f t="shared" si="106"/>
        <v>0</v>
      </c>
      <c r="CW31" s="162">
        <f t="shared" si="107"/>
        <v>0</v>
      </c>
      <c r="CY31" s="162">
        <f t="shared" si="108"/>
        <v>0</v>
      </c>
      <c r="CZ31" s="162">
        <f t="shared" si="109"/>
        <v>0</v>
      </c>
      <c r="DA31" s="162">
        <f t="shared" si="109"/>
        <v>0</v>
      </c>
      <c r="DB31" s="162">
        <f t="shared" si="109"/>
        <v>0</v>
      </c>
      <c r="DC31" s="162">
        <f t="shared" si="109"/>
        <v>1</v>
      </c>
      <c r="DD31" s="162">
        <f t="shared" si="109"/>
        <v>1</v>
      </c>
      <c r="DE31" s="162">
        <f t="shared" si="109"/>
        <v>1</v>
      </c>
      <c r="DF31" s="162">
        <f t="shared" si="109"/>
        <v>1</v>
      </c>
      <c r="DG31" s="162">
        <f t="shared" si="109"/>
        <v>1</v>
      </c>
      <c r="DH31" s="162">
        <f t="shared" si="109"/>
        <v>1</v>
      </c>
      <c r="DI31" s="162">
        <f t="shared" si="109"/>
        <v>1</v>
      </c>
      <c r="DJ31" s="162">
        <f t="shared" si="109"/>
        <v>1</v>
      </c>
      <c r="DK31" s="162">
        <f t="shared" si="109"/>
        <v>1</v>
      </c>
    </row>
    <row r="32" spans="1:115" hidden="1" x14ac:dyDescent="0.2">
      <c r="A32" s="198"/>
      <c r="B32" s="199"/>
      <c r="C32" s="199"/>
      <c r="D32" s="200"/>
      <c r="E32" s="201"/>
      <c r="F32" s="202"/>
      <c r="G32" s="203"/>
      <c r="H32" s="202"/>
      <c r="I32" s="202"/>
      <c r="J32" s="203"/>
      <c r="K32" s="202"/>
      <c r="L32" s="202"/>
      <c r="M32" s="203"/>
      <c r="N32" s="202"/>
      <c r="O32" s="202"/>
      <c r="P32" s="203"/>
      <c r="Q32" s="202"/>
      <c r="R32" s="202"/>
      <c r="S32" s="203"/>
      <c r="T32" s="202"/>
      <c r="U32" s="202"/>
      <c r="V32" s="203"/>
      <c r="W32" s="202"/>
      <c r="X32" s="202"/>
      <c r="Y32" s="203"/>
      <c r="Z32" s="202"/>
      <c r="AA32" s="202"/>
      <c r="AB32" s="203"/>
      <c r="AC32" s="202"/>
      <c r="AD32" s="202"/>
      <c r="AE32" s="203"/>
      <c r="AF32" s="202"/>
      <c r="AG32" s="202"/>
      <c r="AH32" s="203"/>
      <c r="AI32" s="202"/>
      <c r="AJ32" s="202"/>
      <c r="AK32" s="203"/>
      <c r="AL32" s="202"/>
      <c r="AM32" s="202"/>
      <c r="AN32" s="203"/>
      <c r="AO32" s="200"/>
      <c r="AP32" s="200"/>
      <c r="AQ32" s="211">
        <f>IF(ISNA(HLOOKUP("o",$AY32:$CH$58,59-ROW(),0)),0,HLOOKUP("o",$AY32:$CH$58,59-ROW(),0))</f>
        <v>0</v>
      </c>
      <c r="AR32" s="211">
        <f t="shared" ref="AR32:AR56" si="110">COUNTIF($AY32:$CH32,"x")</f>
        <v>0</v>
      </c>
      <c r="AS32" s="205">
        <f t="shared" si="56"/>
        <v>8</v>
      </c>
      <c r="AT32" s="206" t="str">
        <f t="shared" ref="AT32:AT56" si="111">IF(ISBLANK($B32),"",$B32)</f>
        <v/>
      </c>
      <c r="AW32" s="207">
        <f t="shared" si="58"/>
        <v>0</v>
      </c>
      <c r="AX32" s="206">
        <f t="shared" ref="AX32:AX56" si="112">AQ32-AR32*0.001-AW32*0.03-ISBLANK(A32)</f>
        <v>-1</v>
      </c>
      <c r="AY32" s="162">
        <f t="shared" ref="AY32:AY56" si="113">AN32</f>
        <v>0</v>
      </c>
      <c r="AZ32" s="162">
        <f t="shared" ref="AZ32:AZ56" si="114">AM32</f>
        <v>0</v>
      </c>
      <c r="BA32" s="162">
        <f t="shared" ref="BA32:BA56" si="115">AL32</f>
        <v>0</v>
      </c>
      <c r="BB32" s="162">
        <f t="shared" ref="BB32:BB56" si="116">AK32</f>
        <v>0</v>
      </c>
      <c r="BC32" s="162">
        <f t="shared" ref="BC32:BC56" si="117">AJ32</f>
        <v>0</v>
      </c>
      <c r="BD32" s="162">
        <f t="shared" ref="BD32:BD56" si="118">AI32</f>
        <v>0</v>
      </c>
      <c r="BE32" s="162">
        <f t="shared" ref="BE32:BE56" si="119">AH32</f>
        <v>0</v>
      </c>
      <c r="BF32" s="162">
        <f t="shared" ref="BF32:BF56" si="120">AG32</f>
        <v>0</v>
      </c>
      <c r="BG32" s="162">
        <f t="shared" ref="BG32:BG56" si="121">AF32</f>
        <v>0</v>
      </c>
      <c r="BH32" s="162">
        <f t="shared" ref="BH32:BH56" si="122">AE32</f>
        <v>0</v>
      </c>
      <c r="BI32" s="162">
        <f t="shared" ref="BI32:BI56" si="123">AD32</f>
        <v>0</v>
      </c>
      <c r="BJ32" s="162">
        <f t="shared" ref="BJ32:BJ56" si="124">AC32</f>
        <v>0</v>
      </c>
      <c r="BK32" s="162">
        <f t="shared" ref="BK32:BK56" si="125">AB32</f>
        <v>0</v>
      </c>
      <c r="BL32" s="162">
        <f t="shared" ref="BL32:BL56" si="126">AA32</f>
        <v>0</v>
      </c>
      <c r="BM32" s="162">
        <f t="shared" ref="BM32:BM56" si="127">Z32</f>
        <v>0</v>
      </c>
      <c r="BN32" s="162">
        <f t="shared" ref="BN32:BN56" si="128">Y32</f>
        <v>0</v>
      </c>
      <c r="BO32" s="162">
        <f t="shared" ref="BO32:BO56" si="129">X32</f>
        <v>0</v>
      </c>
      <c r="BP32" s="162">
        <f t="shared" ref="BP32:BP56" si="130">W32</f>
        <v>0</v>
      </c>
      <c r="BQ32" s="162">
        <f t="shared" ref="BQ32:BQ56" si="131">V32</f>
        <v>0</v>
      </c>
      <c r="BR32" s="162">
        <f t="shared" ref="BR32:BR56" si="132">U32</f>
        <v>0</v>
      </c>
      <c r="BS32" s="162">
        <f t="shared" ref="BS32:BS56" si="133">T32</f>
        <v>0</v>
      </c>
      <c r="BT32" s="162">
        <f t="shared" ref="BT32:BT56" si="134">S32</f>
        <v>0</v>
      </c>
      <c r="BU32" s="162">
        <f t="shared" ref="BU32:BU56" si="135">R32</f>
        <v>0</v>
      </c>
      <c r="BV32" s="162">
        <f t="shared" ref="BV32:BV56" si="136">Q32</f>
        <v>0</v>
      </c>
      <c r="BW32" s="162">
        <f t="shared" ref="BW32:BW56" si="137">P32</f>
        <v>0</v>
      </c>
      <c r="BX32" s="162">
        <f t="shared" ref="BX32:BX56" si="138">O32</f>
        <v>0</v>
      </c>
      <c r="BY32" s="162">
        <f t="shared" ref="BY32:BY56" si="139">N32</f>
        <v>0</v>
      </c>
      <c r="BZ32" s="162">
        <f t="shared" ref="BZ32:BZ56" si="140">M32</f>
        <v>0</v>
      </c>
      <c r="CA32" s="162">
        <f t="shared" ref="CA32:CA56" si="141">L32</f>
        <v>0</v>
      </c>
      <c r="CB32" s="162">
        <f t="shared" ref="CB32:CB56" si="142">K32</f>
        <v>0</v>
      </c>
      <c r="CC32" s="162">
        <f t="shared" ref="CC32:CC56" si="143">J32</f>
        <v>0</v>
      </c>
      <c r="CD32" s="162">
        <f t="shared" ref="CD32:CD56" si="144">I32</f>
        <v>0</v>
      </c>
      <c r="CE32" s="162">
        <f t="shared" ref="CE32:CE56" si="145">H32</f>
        <v>0</v>
      </c>
      <c r="CF32" s="162">
        <f t="shared" ref="CF32:CF56" si="146">G32</f>
        <v>0</v>
      </c>
      <c r="CG32" s="162">
        <f t="shared" ref="CG32:CG56" si="147">F32</f>
        <v>0</v>
      </c>
      <c r="CH32" s="162">
        <f t="shared" ref="CH32:CH56" si="148">E32</f>
        <v>0</v>
      </c>
      <c r="CL32" s="162">
        <f t="shared" ref="CL32:CL56" si="149">COUNTIF($E32:$G32,"x")</f>
        <v>0</v>
      </c>
      <c r="CM32" s="162">
        <f t="shared" ref="CM32:CM56" si="150">COUNTIF($H32:$J32,"x")</f>
        <v>0</v>
      </c>
      <c r="CN32" s="162">
        <f t="shared" ref="CN32:CN56" si="151">COUNTIF($K32:$M32,"x")</f>
        <v>0</v>
      </c>
      <c r="CO32" s="162">
        <f t="shared" ref="CO32:CO56" si="152">COUNTIF($N32:$P32,"x")</f>
        <v>0</v>
      </c>
      <c r="CP32" s="162">
        <f t="shared" ref="CP32:CP56" si="153">COUNTIF($Q32:$S32,"x")</f>
        <v>0</v>
      </c>
      <c r="CQ32" s="162">
        <f t="shared" ref="CQ32:CQ56" si="154">COUNTIF($T32:$V32,"x")</f>
        <v>0</v>
      </c>
      <c r="CR32" s="162">
        <f t="shared" ref="CR32:CR56" si="155">COUNTIF($W32:$Y32,"x")</f>
        <v>0</v>
      </c>
      <c r="CS32" s="162">
        <f t="shared" ref="CS32:CS56" si="156">COUNTIF($Z32:$AB32,"x")</f>
        <v>0</v>
      </c>
      <c r="CT32" s="162">
        <f t="shared" ref="CT32:CT56" si="157">COUNTIF($AC32:$AE32,"x")</f>
        <v>0</v>
      </c>
      <c r="CU32" s="162">
        <f t="shared" ref="CU32:CU56" si="158">COUNTIF($AF32:$AH32,"x")</f>
        <v>0</v>
      </c>
      <c r="CV32" s="162">
        <f t="shared" ref="CV32:CV56" si="159">COUNTIF($AI32:$AK32,"x")</f>
        <v>0</v>
      </c>
      <c r="CW32" s="162">
        <f t="shared" ref="CW32:CW56" si="160">COUNTIF($AL32:$AN32,"x")</f>
        <v>0</v>
      </c>
      <c r="CY32" s="162">
        <f t="shared" ref="CY32:CY56" si="161">IF(ISBLANK(B32),1,0)</f>
        <v>1</v>
      </c>
      <c r="CZ32" s="162">
        <f t="shared" ref="CZ32:DK46" si="162">IF(OR(CY32=1,AND(CL32=CL$24,OR(CM$23&lt;&gt;0,CL$23=1))),1,0)</f>
        <v>1</v>
      </c>
      <c r="DA32" s="162">
        <f t="shared" si="162"/>
        <v>1</v>
      </c>
      <c r="DB32" s="162">
        <f t="shared" si="162"/>
        <v>1</v>
      </c>
      <c r="DC32" s="162">
        <f t="shared" si="162"/>
        <v>1</v>
      </c>
      <c r="DD32" s="162">
        <f t="shared" si="162"/>
        <v>1</v>
      </c>
      <c r="DE32" s="162">
        <f t="shared" si="162"/>
        <v>1</v>
      </c>
      <c r="DF32" s="162">
        <f t="shared" si="162"/>
        <v>1</v>
      </c>
      <c r="DG32" s="162">
        <f t="shared" si="162"/>
        <v>1</v>
      </c>
      <c r="DH32" s="162">
        <f t="shared" si="162"/>
        <v>1</v>
      </c>
      <c r="DI32" s="162">
        <f t="shared" si="162"/>
        <v>1</v>
      </c>
      <c r="DJ32" s="162">
        <f t="shared" si="162"/>
        <v>1</v>
      </c>
      <c r="DK32" s="162">
        <f t="shared" si="162"/>
        <v>1</v>
      </c>
    </row>
    <row r="33" spans="1:115" hidden="1" x14ac:dyDescent="0.2">
      <c r="A33" s="198"/>
      <c r="B33" s="199"/>
      <c r="C33" s="199"/>
      <c r="D33" s="200"/>
      <c r="E33" s="201"/>
      <c r="F33" s="202"/>
      <c r="G33" s="203"/>
      <c r="H33" s="202"/>
      <c r="I33" s="202"/>
      <c r="J33" s="203"/>
      <c r="K33" s="202"/>
      <c r="L33" s="202"/>
      <c r="M33" s="203"/>
      <c r="N33" s="202"/>
      <c r="O33" s="202"/>
      <c r="P33" s="203"/>
      <c r="Q33" s="202"/>
      <c r="R33" s="202"/>
      <c r="S33" s="203"/>
      <c r="T33" s="202"/>
      <c r="U33" s="202"/>
      <c r="V33" s="203"/>
      <c r="W33" s="202"/>
      <c r="X33" s="202"/>
      <c r="Y33" s="203"/>
      <c r="Z33" s="202"/>
      <c r="AA33" s="202"/>
      <c r="AB33" s="203"/>
      <c r="AC33" s="202"/>
      <c r="AD33" s="202"/>
      <c r="AE33" s="203"/>
      <c r="AF33" s="202"/>
      <c r="AG33" s="202"/>
      <c r="AH33" s="203"/>
      <c r="AI33" s="202"/>
      <c r="AJ33" s="202"/>
      <c r="AK33" s="203"/>
      <c r="AL33" s="202"/>
      <c r="AM33" s="202"/>
      <c r="AN33" s="203"/>
      <c r="AO33" s="200"/>
      <c r="AP33" s="200"/>
      <c r="AQ33" s="211">
        <f>IF(ISNA(HLOOKUP("o",$AY33:$CH$58,59-ROW(),0)),0,HLOOKUP("o",$AY33:$CH$58,59-ROW(),0))</f>
        <v>0</v>
      </c>
      <c r="AR33" s="211">
        <f t="shared" si="110"/>
        <v>0</v>
      </c>
      <c r="AS33" s="205">
        <f t="shared" ref="AS33:AS56" si="163">RANK(AX33,$AX$25:$AX$56,0)</f>
        <v>8</v>
      </c>
      <c r="AT33" s="206" t="str">
        <f t="shared" si="111"/>
        <v/>
      </c>
      <c r="AW33" s="207">
        <f t="shared" ref="AW33:AW56" si="164">HLOOKUP($AQ33,$CK$22:$CW$56,ROW()-21)</f>
        <v>0</v>
      </c>
      <c r="AX33" s="206">
        <f t="shared" si="112"/>
        <v>-1</v>
      </c>
      <c r="AY33" s="162">
        <f t="shared" si="113"/>
        <v>0</v>
      </c>
      <c r="AZ33" s="162">
        <f t="shared" si="114"/>
        <v>0</v>
      </c>
      <c r="BA33" s="162">
        <f t="shared" si="115"/>
        <v>0</v>
      </c>
      <c r="BB33" s="162">
        <f t="shared" si="116"/>
        <v>0</v>
      </c>
      <c r="BC33" s="162">
        <f t="shared" si="117"/>
        <v>0</v>
      </c>
      <c r="BD33" s="162">
        <f t="shared" si="118"/>
        <v>0</v>
      </c>
      <c r="BE33" s="162">
        <f t="shared" si="119"/>
        <v>0</v>
      </c>
      <c r="BF33" s="162">
        <f t="shared" si="120"/>
        <v>0</v>
      </c>
      <c r="BG33" s="162">
        <f t="shared" si="121"/>
        <v>0</v>
      </c>
      <c r="BH33" s="162">
        <f t="shared" si="122"/>
        <v>0</v>
      </c>
      <c r="BI33" s="162">
        <f t="shared" si="123"/>
        <v>0</v>
      </c>
      <c r="BJ33" s="162">
        <f t="shared" si="124"/>
        <v>0</v>
      </c>
      <c r="BK33" s="162">
        <f t="shared" si="125"/>
        <v>0</v>
      </c>
      <c r="BL33" s="162">
        <f t="shared" si="126"/>
        <v>0</v>
      </c>
      <c r="BM33" s="162">
        <f t="shared" si="127"/>
        <v>0</v>
      </c>
      <c r="BN33" s="162">
        <f t="shared" si="128"/>
        <v>0</v>
      </c>
      <c r="BO33" s="162">
        <f t="shared" si="129"/>
        <v>0</v>
      </c>
      <c r="BP33" s="162">
        <f t="shared" si="130"/>
        <v>0</v>
      </c>
      <c r="BQ33" s="162">
        <f t="shared" si="131"/>
        <v>0</v>
      </c>
      <c r="BR33" s="162">
        <f t="shared" si="132"/>
        <v>0</v>
      </c>
      <c r="BS33" s="162">
        <f t="shared" si="133"/>
        <v>0</v>
      </c>
      <c r="BT33" s="162">
        <f t="shared" si="134"/>
        <v>0</v>
      </c>
      <c r="BU33" s="162">
        <f t="shared" si="135"/>
        <v>0</v>
      </c>
      <c r="BV33" s="162">
        <f t="shared" si="136"/>
        <v>0</v>
      </c>
      <c r="BW33" s="162">
        <f t="shared" si="137"/>
        <v>0</v>
      </c>
      <c r="BX33" s="162">
        <f t="shared" si="138"/>
        <v>0</v>
      </c>
      <c r="BY33" s="162">
        <f t="shared" si="139"/>
        <v>0</v>
      </c>
      <c r="BZ33" s="162">
        <f t="shared" si="140"/>
        <v>0</v>
      </c>
      <c r="CA33" s="162">
        <f t="shared" si="141"/>
        <v>0</v>
      </c>
      <c r="CB33" s="162">
        <f t="shared" si="142"/>
        <v>0</v>
      </c>
      <c r="CC33" s="162">
        <f t="shared" si="143"/>
        <v>0</v>
      </c>
      <c r="CD33" s="162">
        <f t="shared" si="144"/>
        <v>0</v>
      </c>
      <c r="CE33" s="162">
        <f t="shared" si="145"/>
        <v>0</v>
      </c>
      <c r="CF33" s="162">
        <f t="shared" si="146"/>
        <v>0</v>
      </c>
      <c r="CG33" s="162">
        <f t="shared" si="147"/>
        <v>0</v>
      </c>
      <c r="CH33" s="162">
        <f t="shared" si="148"/>
        <v>0</v>
      </c>
      <c r="CL33" s="162">
        <f t="shared" si="149"/>
        <v>0</v>
      </c>
      <c r="CM33" s="162">
        <f t="shared" si="150"/>
        <v>0</v>
      </c>
      <c r="CN33" s="162">
        <f t="shared" si="151"/>
        <v>0</v>
      </c>
      <c r="CO33" s="162">
        <f t="shared" si="152"/>
        <v>0</v>
      </c>
      <c r="CP33" s="162">
        <f t="shared" si="153"/>
        <v>0</v>
      </c>
      <c r="CQ33" s="162">
        <f t="shared" si="154"/>
        <v>0</v>
      </c>
      <c r="CR33" s="162">
        <f t="shared" si="155"/>
        <v>0</v>
      </c>
      <c r="CS33" s="162">
        <f t="shared" si="156"/>
        <v>0</v>
      </c>
      <c r="CT33" s="162">
        <f t="shared" si="157"/>
        <v>0</v>
      </c>
      <c r="CU33" s="162">
        <f t="shared" si="158"/>
        <v>0</v>
      </c>
      <c r="CV33" s="162">
        <f t="shared" si="159"/>
        <v>0</v>
      </c>
      <c r="CW33" s="162">
        <f t="shared" si="160"/>
        <v>0</v>
      </c>
      <c r="CY33" s="162">
        <f t="shared" si="161"/>
        <v>1</v>
      </c>
      <c r="CZ33" s="162">
        <f t="shared" si="162"/>
        <v>1</v>
      </c>
      <c r="DA33" s="162">
        <f t="shared" si="162"/>
        <v>1</v>
      </c>
      <c r="DB33" s="162">
        <f t="shared" si="162"/>
        <v>1</v>
      </c>
      <c r="DC33" s="162">
        <f t="shared" si="162"/>
        <v>1</v>
      </c>
      <c r="DD33" s="162">
        <f t="shared" si="162"/>
        <v>1</v>
      </c>
      <c r="DE33" s="162">
        <f t="shared" si="162"/>
        <v>1</v>
      </c>
      <c r="DF33" s="162">
        <f t="shared" si="162"/>
        <v>1</v>
      </c>
      <c r="DG33" s="162">
        <f t="shared" si="162"/>
        <v>1</v>
      </c>
      <c r="DH33" s="162">
        <f t="shared" si="162"/>
        <v>1</v>
      </c>
      <c r="DI33" s="162">
        <f t="shared" si="162"/>
        <v>1</v>
      </c>
      <c r="DJ33" s="162">
        <f t="shared" si="162"/>
        <v>1</v>
      </c>
      <c r="DK33" s="162">
        <f t="shared" si="162"/>
        <v>1</v>
      </c>
    </row>
    <row r="34" spans="1:115" hidden="1" x14ac:dyDescent="0.2">
      <c r="A34" s="198"/>
      <c r="B34" s="199"/>
      <c r="C34" s="199"/>
      <c r="D34" s="200"/>
      <c r="E34" s="201"/>
      <c r="F34" s="202"/>
      <c r="G34" s="203"/>
      <c r="H34" s="202"/>
      <c r="I34" s="202"/>
      <c r="J34" s="203"/>
      <c r="K34" s="202"/>
      <c r="L34" s="202"/>
      <c r="M34" s="203"/>
      <c r="N34" s="202"/>
      <c r="O34" s="202"/>
      <c r="P34" s="203"/>
      <c r="Q34" s="202"/>
      <c r="R34" s="202"/>
      <c r="S34" s="203"/>
      <c r="T34" s="202"/>
      <c r="U34" s="202"/>
      <c r="V34" s="203"/>
      <c r="W34" s="202"/>
      <c r="X34" s="202"/>
      <c r="Y34" s="203"/>
      <c r="Z34" s="202"/>
      <c r="AA34" s="202"/>
      <c r="AB34" s="203"/>
      <c r="AC34" s="202"/>
      <c r="AD34" s="202"/>
      <c r="AE34" s="203"/>
      <c r="AF34" s="202"/>
      <c r="AG34" s="202"/>
      <c r="AH34" s="203"/>
      <c r="AI34" s="202"/>
      <c r="AJ34" s="202"/>
      <c r="AK34" s="203"/>
      <c r="AL34" s="202"/>
      <c r="AM34" s="202"/>
      <c r="AN34" s="203"/>
      <c r="AO34" s="200"/>
      <c r="AP34" s="200"/>
      <c r="AQ34" s="211">
        <f>IF(ISNA(HLOOKUP("o",$AY34:$CH$58,59-ROW(),0)),0,HLOOKUP("o",$AY34:$CH$58,59-ROW(),0))</f>
        <v>0</v>
      </c>
      <c r="AR34" s="211">
        <f t="shared" si="110"/>
        <v>0</v>
      </c>
      <c r="AS34" s="205">
        <f t="shared" si="163"/>
        <v>8</v>
      </c>
      <c r="AT34" s="206" t="str">
        <f t="shared" si="111"/>
        <v/>
      </c>
      <c r="AW34" s="207">
        <f t="shared" si="164"/>
        <v>0</v>
      </c>
      <c r="AX34" s="206">
        <f t="shared" si="112"/>
        <v>-1</v>
      </c>
      <c r="AY34" s="162">
        <f t="shared" si="113"/>
        <v>0</v>
      </c>
      <c r="AZ34" s="162">
        <f t="shared" si="114"/>
        <v>0</v>
      </c>
      <c r="BA34" s="162">
        <f t="shared" si="115"/>
        <v>0</v>
      </c>
      <c r="BB34" s="162">
        <f t="shared" si="116"/>
        <v>0</v>
      </c>
      <c r="BC34" s="162">
        <f t="shared" si="117"/>
        <v>0</v>
      </c>
      <c r="BD34" s="162">
        <f t="shared" si="118"/>
        <v>0</v>
      </c>
      <c r="BE34" s="162">
        <f t="shared" si="119"/>
        <v>0</v>
      </c>
      <c r="BF34" s="162">
        <f t="shared" si="120"/>
        <v>0</v>
      </c>
      <c r="BG34" s="162">
        <f t="shared" si="121"/>
        <v>0</v>
      </c>
      <c r="BH34" s="162">
        <f t="shared" si="122"/>
        <v>0</v>
      </c>
      <c r="BI34" s="162">
        <f t="shared" si="123"/>
        <v>0</v>
      </c>
      <c r="BJ34" s="162">
        <f t="shared" si="124"/>
        <v>0</v>
      </c>
      <c r="BK34" s="162">
        <f t="shared" si="125"/>
        <v>0</v>
      </c>
      <c r="BL34" s="162">
        <f t="shared" si="126"/>
        <v>0</v>
      </c>
      <c r="BM34" s="162">
        <f t="shared" si="127"/>
        <v>0</v>
      </c>
      <c r="BN34" s="162">
        <f t="shared" si="128"/>
        <v>0</v>
      </c>
      <c r="BO34" s="162">
        <f t="shared" si="129"/>
        <v>0</v>
      </c>
      <c r="BP34" s="162">
        <f t="shared" si="130"/>
        <v>0</v>
      </c>
      <c r="BQ34" s="162">
        <f t="shared" si="131"/>
        <v>0</v>
      </c>
      <c r="BR34" s="162">
        <f t="shared" si="132"/>
        <v>0</v>
      </c>
      <c r="BS34" s="162">
        <f t="shared" si="133"/>
        <v>0</v>
      </c>
      <c r="BT34" s="162">
        <f t="shared" si="134"/>
        <v>0</v>
      </c>
      <c r="BU34" s="162">
        <f t="shared" si="135"/>
        <v>0</v>
      </c>
      <c r="BV34" s="162">
        <f t="shared" si="136"/>
        <v>0</v>
      </c>
      <c r="BW34" s="162">
        <f t="shared" si="137"/>
        <v>0</v>
      </c>
      <c r="BX34" s="162">
        <f t="shared" si="138"/>
        <v>0</v>
      </c>
      <c r="BY34" s="162">
        <f t="shared" si="139"/>
        <v>0</v>
      </c>
      <c r="BZ34" s="162">
        <f t="shared" si="140"/>
        <v>0</v>
      </c>
      <c r="CA34" s="162">
        <f t="shared" si="141"/>
        <v>0</v>
      </c>
      <c r="CB34" s="162">
        <f t="shared" si="142"/>
        <v>0</v>
      </c>
      <c r="CC34" s="162">
        <f t="shared" si="143"/>
        <v>0</v>
      </c>
      <c r="CD34" s="162">
        <f t="shared" si="144"/>
        <v>0</v>
      </c>
      <c r="CE34" s="162">
        <f t="shared" si="145"/>
        <v>0</v>
      </c>
      <c r="CF34" s="162">
        <f t="shared" si="146"/>
        <v>0</v>
      </c>
      <c r="CG34" s="162">
        <f t="shared" si="147"/>
        <v>0</v>
      </c>
      <c r="CH34" s="162">
        <f t="shared" si="148"/>
        <v>0</v>
      </c>
      <c r="CL34" s="162">
        <f t="shared" si="149"/>
        <v>0</v>
      </c>
      <c r="CM34" s="162">
        <f t="shared" si="150"/>
        <v>0</v>
      </c>
      <c r="CN34" s="162">
        <f t="shared" si="151"/>
        <v>0</v>
      </c>
      <c r="CO34" s="162">
        <f t="shared" si="152"/>
        <v>0</v>
      </c>
      <c r="CP34" s="162">
        <f t="shared" si="153"/>
        <v>0</v>
      </c>
      <c r="CQ34" s="162">
        <f t="shared" si="154"/>
        <v>0</v>
      </c>
      <c r="CR34" s="162">
        <f t="shared" si="155"/>
        <v>0</v>
      </c>
      <c r="CS34" s="162">
        <f t="shared" si="156"/>
        <v>0</v>
      </c>
      <c r="CT34" s="162">
        <f t="shared" si="157"/>
        <v>0</v>
      </c>
      <c r="CU34" s="162">
        <f t="shared" si="158"/>
        <v>0</v>
      </c>
      <c r="CV34" s="162">
        <f t="shared" si="159"/>
        <v>0</v>
      </c>
      <c r="CW34" s="162">
        <f t="shared" si="160"/>
        <v>0</v>
      </c>
      <c r="CY34" s="162">
        <f t="shared" si="161"/>
        <v>1</v>
      </c>
      <c r="CZ34" s="162">
        <f t="shared" si="162"/>
        <v>1</v>
      </c>
      <c r="DA34" s="162">
        <f t="shared" si="162"/>
        <v>1</v>
      </c>
      <c r="DB34" s="162">
        <f t="shared" si="162"/>
        <v>1</v>
      </c>
      <c r="DC34" s="162">
        <f t="shared" si="162"/>
        <v>1</v>
      </c>
      <c r="DD34" s="162">
        <f t="shared" si="162"/>
        <v>1</v>
      </c>
      <c r="DE34" s="162">
        <f t="shared" si="162"/>
        <v>1</v>
      </c>
      <c r="DF34" s="162">
        <f t="shared" si="162"/>
        <v>1</v>
      </c>
      <c r="DG34" s="162">
        <f t="shared" si="162"/>
        <v>1</v>
      </c>
      <c r="DH34" s="162">
        <f t="shared" si="162"/>
        <v>1</v>
      </c>
      <c r="DI34" s="162">
        <f t="shared" si="162"/>
        <v>1</v>
      </c>
      <c r="DJ34" s="162">
        <f t="shared" si="162"/>
        <v>1</v>
      </c>
      <c r="DK34" s="162">
        <f t="shared" si="162"/>
        <v>1</v>
      </c>
    </row>
    <row r="35" spans="1:115" hidden="1" x14ac:dyDescent="0.2">
      <c r="A35" s="198"/>
      <c r="B35" s="199"/>
      <c r="C35" s="199"/>
      <c r="D35" s="200"/>
      <c r="E35" s="201"/>
      <c r="F35" s="202"/>
      <c r="G35" s="203"/>
      <c r="H35" s="202"/>
      <c r="I35" s="202"/>
      <c r="J35" s="203"/>
      <c r="K35" s="202"/>
      <c r="L35" s="202"/>
      <c r="M35" s="203"/>
      <c r="N35" s="202"/>
      <c r="O35" s="202"/>
      <c r="P35" s="203"/>
      <c r="Q35" s="202"/>
      <c r="R35" s="202"/>
      <c r="S35" s="203"/>
      <c r="T35" s="202"/>
      <c r="U35" s="202"/>
      <c r="V35" s="203"/>
      <c r="W35" s="202"/>
      <c r="X35" s="202"/>
      <c r="Y35" s="203"/>
      <c r="Z35" s="202"/>
      <c r="AA35" s="202"/>
      <c r="AB35" s="203"/>
      <c r="AC35" s="202"/>
      <c r="AD35" s="202"/>
      <c r="AE35" s="203"/>
      <c r="AF35" s="202"/>
      <c r="AG35" s="202"/>
      <c r="AH35" s="203"/>
      <c r="AI35" s="202"/>
      <c r="AJ35" s="202"/>
      <c r="AK35" s="203"/>
      <c r="AL35" s="202"/>
      <c r="AM35" s="202"/>
      <c r="AN35" s="203"/>
      <c r="AO35" s="200"/>
      <c r="AP35" s="200"/>
      <c r="AQ35" s="211">
        <f>IF(ISNA(HLOOKUP("o",$AY35:$CH$58,59-ROW(),0)),0,HLOOKUP("o",$AY35:$CH$58,59-ROW(),0))</f>
        <v>0</v>
      </c>
      <c r="AR35" s="211">
        <f t="shared" si="110"/>
        <v>0</v>
      </c>
      <c r="AS35" s="205">
        <f t="shared" si="163"/>
        <v>8</v>
      </c>
      <c r="AT35" s="206" t="str">
        <f t="shared" si="111"/>
        <v/>
      </c>
      <c r="AW35" s="207">
        <f t="shared" si="164"/>
        <v>0</v>
      </c>
      <c r="AX35" s="206">
        <f t="shared" si="112"/>
        <v>-1</v>
      </c>
      <c r="AY35" s="162">
        <f t="shared" si="113"/>
        <v>0</v>
      </c>
      <c r="AZ35" s="162">
        <f t="shared" si="114"/>
        <v>0</v>
      </c>
      <c r="BA35" s="162">
        <f t="shared" si="115"/>
        <v>0</v>
      </c>
      <c r="BB35" s="162">
        <f t="shared" si="116"/>
        <v>0</v>
      </c>
      <c r="BC35" s="162">
        <f t="shared" si="117"/>
        <v>0</v>
      </c>
      <c r="BD35" s="162">
        <f t="shared" si="118"/>
        <v>0</v>
      </c>
      <c r="BE35" s="162">
        <f t="shared" si="119"/>
        <v>0</v>
      </c>
      <c r="BF35" s="162">
        <f t="shared" si="120"/>
        <v>0</v>
      </c>
      <c r="BG35" s="162">
        <f t="shared" si="121"/>
        <v>0</v>
      </c>
      <c r="BH35" s="162">
        <f t="shared" si="122"/>
        <v>0</v>
      </c>
      <c r="BI35" s="162">
        <f t="shared" si="123"/>
        <v>0</v>
      </c>
      <c r="BJ35" s="162">
        <f t="shared" si="124"/>
        <v>0</v>
      </c>
      <c r="BK35" s="162">
        <f t="shared" si="125"/>
        <v>0</v>
      </c>
      <c r="BL35" s="162">
        <f t="shared" si="126"/>
        <v>0</v>
      </c>
      <c r="BM35" s="162">
        <f t="shared" si="127"/>
        <v>0</v>
      </c>
      <c r="BN35" s="162">
        <f t="shared" si="128"/>
        <v>0</v>
      </c>
      <c r="BO35" s="162">
        <f t="shared" si="129"/>
        <v>0</v>
      </c>
      <c r="BP35" s="162">
        <f t="shared" si="130"/>
        <v>0</v>
      </c>
      <c r="BQ35" s="162">
        <f t="shared" si="131"/>
        <v>0</v>
      </c>
      <c r="BR35" s="162">
        <f t="shared" si="132"/>
        <v>0</v>
      </c>
      <c r="BS35" s="162">
        <f t="shared" si="133"/>
        <v>0</v>
      </c>
      <c r="BT35" s="162">
        <f t="shared" si="134"/>
        <v>0</v>
      </c>
      <c r="BU35" s="162">
        <f t="shared" si="135"/>
        <v>0</v>
      </c>
      <c r="BV35" s="162">
        <f t="shared" si="136"/>
        <v>0</v>
      </c>
      <c r="BW35" s="162">
        <f t="shared" si="137"/>
        <v>0</v>
      </c>
      <c r="BX35" s="162">
        <f t="shared" si="138"/>
        <v>0</v>
      </c>
      <c r="BY35" s="162">
        <f t="shared" si="139"/>
        <v>0</v>
      </c>
      <c r="BZ35" s="162">
        <f t="shared" si="140"/>
        <v>0</v>
      </c>
      <c r="CA35" s="162">
        <f t="shared" si="141"/>
        <v>0</v>
      </c>
      <c r="CB35" s="162">
        <f t="shared" si="142"/>
        <v>0</v>
      </c>
      <c r="CC35" s="162">
        <f t="shared" si="143"/>
        <v>0</v>
      </c>
      <c r="CD35" s="162">
        <f t="shared" si="144"/>
        <v>0</v>
      </c>
      <c r="CE35" s="162">
        <f t="shared" si="145"/>
        <v>0</v>
      </c>
      <c r="CF35" s="162">
        <f t="shared" si="146"/>
        <v>0</v>
      </c>
      <c r="CG35" s="162">
        <f t="shared" si="147"/>
        <v>0</v>
      </c>
      <c r="CH35" s="162">
        <f t="shared" si="148"/>
        <v>0</v>
      </c>
      <c r="CL35" s="162">
        <f t="shared" si="149"/>
        <v>0</v>
      </c>
      <c r="CM35" s="162">
        <f t="shared" si="150"/>
        <v>0</v>
      </c>
      <c r="CN35" s="162">
        <f t="shared" si="151"/>
        <v>0</v>
      </c>
      <c r="CO35" s="162">
        <f t="shared" si="152"/>
        <v>0</v>
      </c>
      <c r="CP35" s="162">
        <f t="shared" si="153"/>
        <v>0</v>
      </c>
      <c r="CQ35" s="162">
        <f t="shared" si="154"/>
        <v>0</v>
      </c>
      <c r="CR35" s="162">
        <f t="shared" si="155"/>
        <v>0</v>
      </c>
      <c r="CS35" s="162">
        <f t="shared" si="156"/>
        <v>0</v>
      </c>
      <c r="CT35" s="162">
        <f t="shared" si="157"/>
        <v>0</v>
      </c>
      <c r="CU35" s="162">
        <f t="shared" si="158"/>
        <v>0</v>
      </c>
      <c r="CV35" s="162">
        <f t="shared" si="159"/>
        <v>0</v>
      </c>
      <c r="CW35" s="162">
        <f t="shared" si="160"/>
        <v>0</v>
      </c>
      <c r="CY35" s="162">
        <f t="shared" si="161"/>
        <v>1</v>
      </c>
      <c r="CZ35" s="162">
        <f t="shared" si="162"/>
        <v>1</v>
      </c>
      <c r="DA35" s="162">
        <f t="shared" si="162"/>
        <v>1</v>
      </c>
      <c r="DB35" s="162">
        <f t="shared" si="162"/>
        <v>1</v>
      </c>
      <c r="DC35" s="162">
        <f t="shared" si="162"/>
        <v>1</v>
      </c>
      <c r="DD35" s="162">
        <f t="shared" si="162"/>
        <v>1</v>
      </c>
      <c r="DE35" s="162">
        <f t="shared" si="162"/>
        <v>1</v>
      </c>
      <c r="DF35" s="162">
        <f t="shared" si="162"/>
        <v>1</v>
      </c>
      <c r="DG35" s="162">
        <f t="shared" si="162"/>
        <v>1</v>
      </c>
      <c r="DH35" s="162">
        <f t="shared" si="162"/>
        <v>1</v>
      </c>
      <c r="DI35" s="162">
        <f t="shared" si="162"/>
        <v>1</v>
      </c>
      <c r="DJ35" s="162">
        <f t="shared" si="162"/>
        <v>1</v>
      </c>
      <c r="DK35" s="162">
        <f t="shared" si="162"/>
        <v>1</v>
      </c>
    </row>
    <row r="36" spans="1:115" hidden="1" x14ac:dyDescent="0.2">
      <c r="A36" s="198"/>
      <c r="B36" s="199"/>
      <c r="C36" s="199"/>
      <c r="D36" s="200"/>
      <c r="E36" s="201"/>
      <c r="F36" s="202"/>
      <c r="G36" s="203"/>
      <c r="H36" s="202"/>
      <c r="I36" s="202"/>
      <c r="J36" s="203"/>
      <c r="K36" s="202"/>
      <c r="L36" s="202"/>
      <c r="M36" s="203"/>
      <c r="N36" s="202"/>
      <c r="O36" s="202"/>
      <c r="P36" s="203"/>
      <c r="Q36" s="202"/>
      <c r="R36" s="202"/>
      <c r="S36" s="203"/>
      <c r="T36" s="202"/>
      <c r="U36" s="202"/>
      <c r="V36" s="203"/>
      <c r="W36" s="202"/>
      <c r="X36" s="202"/>
      <c r="Y36" s="203"/>
      <c r="Z36" s="202"/>
      <c r="AA36" s="202"/>
      <c r="AB36" s="203"/>
      <c r="AC36" s="202"/>
      <c r="AD36" s="202"/>
      <c r="AE36" s="203"/>
      <c r="AF36" s="202"/>
      <c r="AG36" s="202"/>
      <c r="AH36" s="203"/>
      <c r="AI36" s="202"/>
      <c r="AJ36" s="202"/>
      <c r="AK36" s="203"/>
      <c r="AL36" s="202"/>
      <c r="AM36" s="202"/>
      <c r="AN36" s="203"/>
      <c r="AO36" s="200"/>
      <c r="AP36" s="200"/>
      <c r="AQ36" s="211">
        <f>IF(ISNA(HLOOKUP("o",$AY36:$CH$58,59-ROW(),0)),0,HLOOKUP("o",$AY36:$CH$58,59-ROW(),0))</f>
        <v>0</v>
      </c>
      <c r="AR36" s="211">
        <f t="shared" si="110"/>
        <v>0</v>
      </c>
      <c r="AS36" s="205">
        <f t="shared" si="163"/>
        <v>8</v>
      </c>
      <c r="AT36" s="206" t="str">
        <f t="shared" si="111"/>
        <v/>
      </c>
      <c r="AW36" s="207">
        <f t="shared" si="164"/>
        <v>0</v>
      </c>
      <c r="AX36" s="206">
        <f t="shared" si="112"/>
        <v>-1</v>
      </c>
      <c r="AY36" s="162">
        <f t="shared" si="113"/>
        <v>0</v>
      </c>
      <c r="AZ36" s="162">
        <f t="shared" si="114"/>
        <v>0</v>
      </c>
      <c r="BA36" s="162">
        <f t="shared" si="115"/>
        <v>0</v>
      </c>
      <c r="BB36" s="162">
        <f t="shared" si="116"/>
        <v>0</v>
      </c>
      <c r="BC36" s="162">
        <f t="shared" si="117"/>
        <v>0</v>
      </c>
      <c r="BD36" s="162">
        <f t="shared" si="118"/>
        <v>0</v>
      </c>
      <c r="BE36" s="162">
        <f t="shared" si="119"/>
        <v>0</v>
      </c>
      <c r="BF36" s="162">
        <f t="shared" si="120"/>
        <v>0</v>
      </c>
      <c r="BG36" s="162">
        <f t="shared" si="121"/>
        <v>0</v>
      </c>
      <c r="BH36" s="162">
        <f t="shared" si="122"/>
        <v>0</v>
      </c>
      <c r="BI36" s="162">
        <f t="shared" si="123"/>
        <v>0</v>
      </c>
      <c r="BJ36" s="162">
        <f t="shared" si="124"/>
        <v>0</v>
      </c>
      <c r="BK36" s="162">
        <f t="shared" si="125"/>
        <v>0</v>
      </c>
      <c r="BL36" s="162">
        <f t="shared" si="126"/>
        <v>0</v>
      </c>
      <c r="BM36" s="162">
        <f t="shared" si="127"/>
        <v>0</v>
      </c>
      <c r="BN36" s="162">
        <f t="shared" si="128"/>
        <v>0</v>
      </c>
      <c r="BO36" s="162">
        <f t="shared" si="129"/>
        <v>0</v>
      </c>
      <c r="BP36" s="162">
        <f t="shared" si="130"/>
        <v>0</v>
      </c>
      <c r="BQ36" s="162">
        <f t="shared" si="131"/>
        <v>0</v>
      </c>
      <c r="BR36" s="162">
        <f t="shared" si="132"/>
        <v>0</v>
      </c>
      <c r="BS36" s="162">
        <f t="shared" si="133"/>
        <v>0</v>
      </c>
      <c r="BT36" s="162">
        <f t="shared" si="134"/>
        <v>0</v>
      </c>
      <c r="BU36" s="162">
        <f t="shared" si="135"/>
        <v>0</v>
      </c>
      <c r="BV36" s="162">
        <f t="shared" si="136"/>
        <v>0</v>
      </c>
      <c r="BW36" s="162">
        <f t="shared" si="137"/>
        <v>0</v>
      </c>
      <c r="BX36" s="162">
        <f t="shared" si="138"/>
        <v>0</v>
      </c>
      <c r="BY36" s="162">
        <f t="shared" si="139"/>
        <v>0</v>
      </c>
      <c r="BZ36" s="162">
        <f t="shared" si="140"/>
        <v>0</v>
      </c>
      <c r="CA36" s="162">
        <f t="shared" si="141"/>
        <v>0</v>
      </c>
      <c r="CB36" s="162">
        <f t="shared" si="142"/>
        <v>0</v>
      </c>
      <c r="CC36" s="162">
        <f t="shared" si="143"/>
        <v>0</v>
      </c>
      <c r="CD36" s="162">
        <f t="shared" si="144"/>
        <v>0</v>
      </c>
      <c r="CE36" s="162">
        <f t="shared" si="145"/>
        <v>0</v>
      </c>
      <c r="CF36" s="162">
        <f t="shared" si="146"/>
        <v>0</v>
      </c>
      <c r="CG36" s="162">
        <f t="shared" si="147"/>
        <v>0</v>
      </c>
      <c r="CH36" s="162">
        <f t="shared" si="148"/>
        <v>0</v>
      </c>
      <c r="CL36" s="162">
        <f t="shared" si="149"/>
        <v>0</v>
      </c>
      <c r="CM36" s="162">
        <f t="shared" si="150"/>
        <v>0</v>
      </c>
      <c r="CN36" s="162">
        <f t="shared" si="151"/>
        <v>0</v>
      </c>
      <c r="CO36" s="162">
        <f t="shared" si="152"/>
        <v>0</v>
      </c>
      <c r="CP36" s="162">
        <f t="shared" si="153"/>
        <v>0</v>
      </c>
      <c r="CQ36" s="162">
        <f t="shared" si="154"/>
        <v>0</v>
      </c>
      <c r="CR36" s="162">
        <f t="shared" si="155"/>
        <v>0</v>
      </c>
      <c r="CS36" s="162">
        <f t="shared" si="156"/>
        <v>0</v>
      </c>
      <c r="CT36" s="162">
        <f t="shared" si="157"/>
        <v>0</v>
      </c>
      <c r="CU36" s="162">
        <f t="shared" si="158"/>
        <v>0</v>
      </c>
      <c r="CV36" s="162">
        <f t="shared" si="159"/>
        <v>0</v>
      </c>
      <c r="CW36" s="162">
        <f t="shared" si="160"/>
        <v>0</v>
      </c>
      <c r="CY36" s="162">
        <f t="shared" si="161"/>
        <v>1</v>
      </c>
      <c r="CZ36" s="162">
        <f t="shared" si="162"/>
        <v>1</v>
      </c>
      <c r="DA36" s="162">
        <f t="shared" si="162"/>
        <v>1</v>
      </c>
      <c r="DB36" s="162">
        <f t="shared" si="162"/>
        <v>1</v>
      </c>
      <c r="DC36" s="162">
        <f t="shared" si="162"/>
        <v>1</v>
      </c>
      <c r="DD36" s="162">
        <f t="shared" si="162"/>
        <v>1</v>
      </c>
      <c r="DE36" s="162">
        <f t="shared" si="162"/>
        <v>1</v>
      </c>
      <c r="DF36" s="162">
        <f t="shared" si="162"/>
        <v>1</v>
      </c>
      <c r="DG36" s="162">
        <f t="shared" si="162"/>
        <v>1</v>
      </c>
      <c r="DH36" s="162">
        <f t="shared" si="162"/>
        <v>1</v>
      </c>
      <c r="DI36" s="162">
        <f t="shared" si="162"/>
        <v>1</v>
      </c>
      <c r="DJ36" s="162">
        <f t="shared" si="162"/>
        <v>1</v>
      </c>
      <c r="DK36" s="162">
        <f t="shared" si="162"/>
        <v>1</v>
      </c>
    </row>
    <row r="37" spans="1:115" hidden="1" x14ac:dyDescent="0.2">
      <c r="A37" s="198"/>
      <c r="B37" s="199"/>
      <c r="C37" s="199"/>
      <c r="D37" s="200"/>
      <c r="E37" s="201"/>
      <c r="F37" s="202"/>
      <c r="G37" s="203"/>
      <c r="H37" s="202"/>
      <c r="I37" s="202"/>
      <c r="J37" s="203"/>
      <c r="K37" s="202"/>
      <c r="L37" s="202"/>
      <c r="M37" s="203"/>
      <c r="N37" s="202"/>
      <c r="O37" s="202"/>
      <c r="P37" s="203"/>
      <c r="Q37" s="202"/>
      <c r="R37" s="202"/>
      <c r="S37" s="203"/>
      <c r="T37" s="202"/>
      <c r="U37" s="202"/>
      <c r="V37" s="203"/>
      <c r="W37" s="202"/>
      <c r="X37" s="202"/>
      <c r="Y37" s="203"/>
      <c r="Z37" s="202"/>
      <c r="AA37" s="202"/>
      <c r="AB37" s="203"/>
      <c r="AC37" s="202"/>
      <c r="AD37" s="202"/>
      <c r="AE37" s="203"/>
      <c r="AF37" s="202"/>
      <c r="AG37" s="202"/>
      <c r="AH37" s="203"/>
      <c r="AI37" s="202"/>
      <c r="AJ37" s="202"/>
      <c r="AK37" s="203"/>
      <c r="AL37" s="202"/>
      <c r="AM37" s="202"/>
      <c r="AN37" s="203"/>
      <c r="AO37" s="200"/>
      <c r="AP37" s="200"/>
      <c r="AQ37" s="211">
        <f>IF(ISNA(HLOOKUP("o",$AY37:$CH$58,59-ROW(),0)),0,HLOOKUP("o",$AY37:$CH$58,59-ROW(),0))</f>
        <v>0</v>
      </c>
      <c r="AR37" s="211">
        <f t="shared" si="110"/>
        <v>0</v>
      </c>
      <c r="AS37" s="205">
        <f t="shared" si="163"/>
        <v>8</v>
      </c>
      <c r="AT37" s="206" t="str">
        <f t="shared" si="111"/>
        <v/>
      </c>
      <c r="AW37" s="207">
        <f t="shared" si="164"/>
        <v>0</v>
      </c>
      <c r="AX37" s="206">
        <f t="shared" si="112"/>
        <v>-1</v>
      </c>
      <c r="AY37" s="162">
        <f t="shared" si="113"/>
        <v>0</v>
      </c>
      <c r="AZ37" s="162">
        <f t="shared" si="114"/>
        <v>0</v>
      </c>
      <c r="BA37" s="162">
        <f t="shared" si="115"/>
        <v>0</v>
      </c>
      <c r="BB37" s="162">
        <f t="shared" si="116"/>
        <v>0</v>
      </c>
      <c r="BC37" s="162">
        <f t="shared" si="117"/>
        <v>0</v>
      </c>
      <c r="BD37" s="162">
        <f t="shared" si="118"/>
        <v>0</v>
      </c>
      <c r="BE37" s="162">
        <f t="shared" si="119"/>
        <v>0</v>
      </c>
      <c r="BF37" s="162">
        <f t="shared" si="120"/>
        <v>0</v>
      </c>
      <c r="BG37" s="162">
        <f t="shared" si="121"/>
        <v>0</v>
      </c>
      <c r="BH37" s="162">
        <f t="shared" si="122"/>
        <v>0</v>
      </c>
      <c r="BI37" s="162">
        <f t="shared" si="123"/>
        <v>0</v>
      </c>
      <c r="BJ37" s="162">
        <f t="shared" si="124"/>
        <v>0</v>
      </c>
      <c r="BK37" s="162">
        <f t="shared" si="125"/>
        <v>0</v>
      </c>
      <c r="BL37" s="162">
        <f t="shared" si="126"/>
        <v>0</v>
      </c>
      <c r="BM37" s="162">
        <f t="shared" si="127"/>
        <v>0</v>
      </c>
      <c r="BN37" s="162">
        <f t="shared" si="128"/>
        <v>0</v>
      </c>
      <c r="BO37" s="162">
        <f t="shared" si="129"/>
        <v>0</v>
      </c>
      <c r="BP37" s="162">
        <f t="shared" si="130"/>
        <v>0</v>
      </c>
      <c r="BQ37" s="162">
        <f t="shared" si="131"/>
        <v>0</v>
      </c>
      <c r="BR37" s="162">
        <f t="shared" si="132"/>
        <v>0</v>
      </c>
      <c r="BS37" s="162">
        <f t="shared" si="133"/>
        <v>0</v>
      </c>
      <c r="BT37" s="162">
        <f t="shared" si="134"/>
        <v>0</v>
      </c>
      <c r="BU37" s="162">
        <f t="shared" si="135"/>
        <v>0</v>
      </c>
      <c r="BV37" s="162">
        <f t="shared" si="136"/>
        <v>0</v>
      </c>
      <c r="BW37" s="162">
        <f t="shared" si="137"/>
        <v>0</v>
      </c>
      <c r="BX37" s="162">
        <f t="shared" si="138"/>
        <v>0</v>
      </c>
      <c r="BY37" s="162">
        <f t="shared" si="139"/>
        <v>0</v>
      </c>
      <c r="BZ37" s="162">
        <f t="shared" si="140"/>
        <v>0</v>
      </c>
      <c r="CA37" s="162">
        <f t="shared" si="141"/>
        <v>0</v>
      </c>
      <c r="CB37" s="162">
        <f t="shared" si="142"/>
        <v>0</v>
      </c>
      <c r="CC37" s="162">
        <f t="shared" si="143"/>
        <v>0</v>
      </c>
      <c r="CD37" s="162">
        <f t="shared" si="144"/>
        <v>0</v>
      </c>
      <c r="CE37" s="162">
        <f t="shared" si="145"/>
        <v>0</v>
      </c>
      <c r="CF37" s="162">
        <f t="shared" si="146"/>
        <v>0</v>
      </c>
      <c r="CG37" s="162">
        <f t="shared" si="147"/>
        <v>0</v>
      </c>
      <c r="CH37" s="162">
        <f t="shared" si="148"/>
        <v>0</v>
      </c>
      <c r="CL37" s="162">
        <f t="shared" si="149"/>
        <v>0</v>
      </c>
      <c r="CM37" s="162">
        <f t="shared" si="150"/>
        <v>0</v>
      </c>
      <c r="CN37" s="162">
        <f t="shared" si="151"/>
        <v>0</v>
      </c>
      <c r="CO37" s="162">
        <f t="shared" si="152"/>
        <v>0</v>
      </c>
      <c r="CP37" s="162">
        <f t="shared" si="153"/>
        <v>0</v>
      </c>
      <c r="CQ37" s="162">
        <f t="shared" si="154"/>
        <v>0</v>
      </c>
      <c r="CR37" s="162">
        <f t="shared" si="155"/>
        <v>0</v>
      </c>
      <c r="CS37" s="162">
        <f t="shared" si="156"/>
        <v>0</v>
      </c>
      <c r="CT37" s="162">
        <f t="shared" si="157"/>
        <v>0</v>
      </c>
      <c r="CU37" s="162">
        <f t="shared" si="158"/>
        <v>0</v>
      </c>
      <c r="CV37" s="162">
        <f t="shared" si="159"/>
        <v>0</v>
      </c>
      <c r="CW37" s="162">
        <f t="shared" si="160"/>
        <v>0</v>
      </c>
      <c r="CY37" s="162">
        <f t="shared" si="161"/>
        <v>1</v>
      </c>
      <c r="CZ37" s="162">
        <f t="shared" si="162"/>
        <v>1</v>
      </c>
      <c r="DA37" s="162">
        <f t="shared" si="162"/>
        <v>1</v>
      </c>
      <c r="DB37" s="162">
        <f t="shared" si="162"/>
        <v>1</v>
      </c>
      <c r="DC37" s="162">
        <f t="shared" si="162"/>
        <v>1</v>
      </c>
      <c r="DD37" s="162">
        <f t="shared" si="162"/>
        <v>1</v>
      </c>
      <c r="DE37" s="162">
        <f t="shared" si="162"/>
        <v>1</v>
      </c>
      <c r="DF37" s="162">
        <f t="shared" si="162"/>
        <v>1</v>
      </c>
      <c r="DG37" s="162">
        <f t="shared" si="162"/>
        <v>1</v>
      </c>
      <c r="DH37" s="162">
        <f t="shared" si="162"/>
        <v>1</v>
      </c>
      <c r="DI37" s="162">
        <f t="shared" si="162"/>
        <v>1</v>
      </c>
      <c r="DJ37" s="162">
        <f t="shared" si="162"/>
        <v>1</v>
      </c>
      <c r="DK37" s="162">
        <f t="shared" si="162"/>
        <v>1</v>
      </c>
    </row>
    <row r="38" spans="1:115" hidden="1" x14ac:dyDescent="0.2">
      <c r="A38" s="198"/>
      <c r="B38" s="199"/>
      <c r="C38" s="199"/>
      <c r="D38" s="200"/>
      <c r="E38" s="201"/>
      <c r="F38" s="202"/>
      <c r="G38" s="203"/>
      <c r="H38" s="202"/>
      <c r="I38" s="202"/>
      <c r="J38" s="203"/>
      <c r="K38" s="202"/>
      <c r="L38" s="202"/>
      <c r="M38" s="203"/>
      <c r="N38" s="202"/>
      <c r="O38" s="202"/>
      <c r="P38" s="203"/>
      <c r="Q38" s="202"/>
      <c r="R38" s="202"/>
      <c r="S38" s="203"/>
      <c r="T38" s="202"/>
      <c r="U38" s="202"/>
      <c r="V38" s="203"/>
      <c r="W38" s="202"/>
      <c r="X38" s="202"/>
      <c r="Y38" s="203"/>
      <c r="Z38" s="202"/>
      <c r="AA38" s="202"/>
      <c r="AB38" s="203"/>
      <c r="AC38" s="202"/>
      <c r="AD38" s="202"/>
      <c r="AE38" s="203"/>
      <c r="AF38" s="202"/>
      <c r="AG38" s="202"/>
      <c r="AH38" s="203"/>
      <c r="AI38" s="202"/>
      <c r="AJ38" s="202"/>
      <c r="AK38" s="203"/>
      <c r="AL38" s="202"/>
      <c r="AM38" s="202"/>
      <c r="AN38" s="203"/>
      <c r="AO38" s="200"/>
      <c r="AP38" s="200"/>
      <c r="AQ38" s="211">
        <f>IF(ISNA(HLOOKUP("o",$AY38:$CH$58,59-ROW(),0)),0,HLOOKUP("o",$AY38:$CH$58,59-ROW(),0))</f>
        <v>0</v>
      </c>
      <c r="AR38" s="211">
        <f t="shared" si="110"/>
        <v>0</v>
      </c>
      <c r="AS38" s="205">
        <f t="shared" si="163"/>
        <v>8</v>
      </c>
      <c r="AT38" s="206" t="str">
        <f t="shared" si="111"/>
        <v/>
      </c>
      <c r="AW38" s="207">
        <f t="shared" si="164"/>
        <v>0</v>
      </c>
      <c r="AX38" s="206">
        <f t="shared" si="112"/>
        <v>-1</v>
      </c>
      <c r="AY38" s="162">
        <f t="shared" si="113"/>
        <v>0</v>
      </c>
      <c r="AZ38" s="162">
        <f t="shared" si="114"/>
        <v>0</v>
      </c>
      <c r="BA38" s="162">
        <f t="shared" si="115"/>
        <v>0</v>
      </c>
      <c r="BB38" s="162">
        <f t="shared" si="116"/>
        <v>0</v>
      </c>
      <c r="BC38" s="162">
        <f t="shared" si="117"/>
        <v>0</v>
      </c>
      <c r="BD38" s="162">
        <f t="shared" si="118"/>
        <v>0</v>
      </c>
      <c r="BE38" s="162">
        <f t="shared" si="119"/>
        <v>0</v>
      </c>
      <c r="BF38" s="162">
        <f t="shared" si="120"/>
        <v>0</v>
      </c>
      <c r="BG38" s="162">
        <f t="shared" si="121"/>
        <v>0</v>
      </c>
      <c r="BH38" s="162">
        <f t="shared" si="122"/>
        <v>0</v>
      </c>
      <c r="BI38" s="162">
        <f t="shared" si="123"/>
        <v>0</v>
      </c>
      <c r="BJ38" s="162">
        <f t="shared" si="124"/>
        <v>0</v>
      </c>
      <c r="BK38" s="162">
        <f t="shared" si="125"/>
        <v>0</v>
      </c>
      <c r="BL38" s="162">
        <f t="shared" si="126"/>
        <v>0</v>
      </c>
      <c r="BM38" s="162">
        <f t="shared" si="127"/>
        <v>0</v>
      </c>
      <c r="BN38" s="162">
        <f t="shared" si="128"/>
        <v>0</v>
      </c>
      <c r="BO38" s="162">
        <f t="shared" si="129"/>
        <v>0</v>
      </c>
      <c r="BP38" s="162">
        <f t="shared" si="130"/>
        <v>0</v>
      </c>
      <c r="BQ38" s="162">
        <f t="shared" si="131"/>
        <v>0</v>
      </c>
      <c r="BR38" s="162">
        <f t="shared" si="132"/>
        <v>0</v>
      </c>
      <c r="BS38" s="162">
        <f t="shared" si="133"/>
        <v>0</v>
      </c>
      <c r="BT38" s="162">
        <f t="shared" si="134"/>
        <v>0</v>
      </c>
      <c r="BU38" s="162">
        <f t="shared" si="135"/>
        <v>0</v>
      </c>
      <c r="BV38" s="162">
        <f t="shared" si="136"/>
        <v>0</v>
      </c>
      <c r="BW38" s="162">
        <f t="shared" si="137"/>
        <v>0</v>
      </c>
      <c r="BX38" s="162">
        <f t="shared" si="138"/>
        <v>0</v>
      </c>
      <c r="BY38" s="162">
        <f t="shared" si="139"/>
        <v>0</v>
      </c>
      <c r="BZ38" s="162">
        <f t="shared" si="140"/>
        <v>0</v>
      </c>
      <c r="CA38" s="162">
        <f t="shared" si="141"/>
        <v>0</v>
      </c>
      <c r="CB38" s="162">
        <f t="shared" si="142"/>
        <v>0</v>
      </c>
      <c r="CC38" s="162">
        <f t="shared" si="143"/>
        <v>0</v>
      </c>
      <c r="CD38" s="162">
        <f t="shared" si="144"/>
        <v>0</v>
      </c>
      <c r="CE38" s="162">
        <f t="shared" si="145"/>
        <v>0</v>
      </c>
      <c r="CF38" s="162">
        <f t="shared" si="146"/>
        <v>0</v>
      </c>
      <c r="CG38" s="162">
        <f t="shared" si="147"/>
        <v>0</v>
      </c>
      <c r="CH38" s="162">
        <f t="shared" si="148"/>
        <v>0</v>
      </c>
      <c r="CL38" s="162">
        <f t="shared" si="149"/>
        <v>0</v>
      </c>
      <c r="CM38" s="162">
        <f t="shared" si="150"/>
        <v>0</v>
      </c>
      <c r="CN38" s="162">
        <f t="shared" si="151"/>
        <v>0</v>
      </c>
      <c r="CO38" s="162">
        <f t="shared" si="152"/>
        <v>0</v>
      </c>
      <c r="CP38" s="162">
        <f t="shared" si="153"/>
        <v>0</v>
      </c>
      <c r="CQ38" s="162">
        <f t="shared" si="154"/>
        <v>0</v>
      </c>
      <c r="CR38" s="162">
        <f t="shared" si="155"/>
        <v>0</v>
      </c>
      <c r="CS38" s="162">
        <f t="shared" si="156"/>
        <v>0</v>
      </c>
      <c r="CT38" s="162">
        <f t="shared" si="157"/>
        <v>0</v>
      </c>
      <c r="CU38" s="162">
        <f t="shared" si="158"/>
        <v>0</v>
      </c>
      <c r="CV38" s="162">
        <f t="shared" si="159"/>
        <v>0</v>
      </c>
      <c r="CW38" s="162">
        <f t="shared" si="160"/>
        <v>0</v>
      </c>
      <c r="CY38" s="162">
        <f t="shared" si="161"/>
        <v>1</v>
      </c>
      <c r="CZ38" s="162">
        <f t="shared" si="162"/>
        <v>1</v>
      </c>
      <c r="DA38" s="162">
        <f t="shared" si="162"/>
        <v>1</v>
      </c>
      <c r="DB38" s="162">
        <f t="shared" si="162"/>
        <v>1</v>
      </c>
      <c r="DC38" s="162">
        <f t="shared" si="162"/>
        <v>1</v>
      </c>
      <c r="DD38" s="162">
        <f t="shared" si="162"/>
        <v>1</v>
      </c>
      <c r="DE38" s="162">
        <f t="shared" si="162"/>
        <v>1</v>
      </c>
      <c r="DF38" s="162">
        <f t="shared" si="162"/>
        <v>1</v>
      </c>
      <c r="DG38" s="162">
        <f t="shared" si="162"/>
        <v>1</v>
      </c>
      <c r="DH38" s="162">
        <f t="shared" si="162"/>
        <v>1</v>
      </c>
      <c r="DI38" s="162">
        <f t="shared" si="162"/>
        <v>1</v>
      </c>
      <c r="DJ38" s="162">
        <f t="shared" si="162"/>
        <v>1</v>
      </c>
      <c r="DK38" s="162">
        <f t="shared" si="162"/>
        <v>1</v>
      </c>
    </row>
    <row r="39" spans="1:115" hidden="1" x14ac:dyDescent="0.2">
      <c r="A39" s="198"/>
      <c r="B39" s="199"/>
      <c r="C39" s="199"/>
      <c r="D39" s="200"/>
      <c r="E39" s="201"/>
      <c r="F39" s="202"/>
      <c r="G39" s="203"/>
      <c r="H39" s="202"/>
      <c r="I39" s="202"/>
      <c r="J39" s="203"/>
      <c r="K39" s="202"/>
      <c r="L39" s="202"/>
      <c r="M39" s="203"/>
      <c r="N39" s="202"/>
      <c r="O39" s="202"/>
      <c r="P39" s="203"/>
      <c r="Q39" s="202"/>
      <c r="R39" s="202"/>
      <c r="S39" s="203"/>
      <c r="T39" s="202"/>
      <c r="U39" s="202"/>
      <c r="V39" s="203"/>
      <c r="W39" s="202"/>
      <c r="X39" s="202"/>
      <c r="Y39" s="203"/>
      <c r="Z39" s="202"/>
      <c r="AA39" s="202"/>
      <c r="AB39" s="203"/>
      <c r="AC39" s="202"/>
      <c r="AD39" s="202"/>
      <c r="AE39" s="203"/>
      <c r="AF39" s="202"/>
      <c r="AG39" s="202"/>
      <c r="AH39" s="203"/>
      <c r="AI39" s="202"/>
      <c r="AJ39" s="202"/>
      <c r="AK39" s="203"/>
      <c r="AL39" s="202"/>
      <c r="AM39" s="202"/>
      <c r="AN39" s="203"/>
      <c r="AO39" s="200"/>
      <c r="AP39" s="200"/>
      <c r="AQ39" s="211">
        <f>IF(ISNA(HLOOKUP("o",$AY39:$CH$58,59-ROW(),0)),0,HLOOKUP("o",$AY39:$CH$58,59-ROW(),0))</f>
        <v>0</v>
      </c>
      <c r="AR39" s="211">
        <f t="shared" si="110"/>
        <v>0</v>
      </c>
      <c r="AS39" s="205">
        <f t="shared" si="163"/>
        <v>8</v>
      </c>
      <c r="AT39" s="206" t="str">
        <f t="shared" si="111"/>
        <v/>
      </c>
      <c r="AW39" s="207">
        <f t="shared" si="164"/>
        <v>0</v>
      </c>
      <c r="AX39" s="206">
        <f t="shared" si="112"/>
        <v>-1</v>
      </c>
      <c r="AY39" s="162">
        <f t="shared" si="113"/>
        <v>0</v>
      </c>
      <c r="AZ39" s="162">
        <f t="shared" si="114"/>
        <v>0</v>
      </c>
      <c r="BA39" s="162">
        <f t="shared" si="115"/>
        <v>0</v>
      </c>
      <c r="BB39" s="162">
        <f t="shared" si="116"/>
        <v>0</v>
      </c>
      <c r="BC39" s="162">
        <f t="shared" si="117"/>
        <v>0</v>
      </c>
      <c r="BD39" s="162">
        <f t="shared" si="118"/>
        <v>0</v>
      </c>
      <c r="BE39" s="162">
        <f t="shared" si="119"/>
        <v>0</v>
      </c>
      <c r="BF39" s="162">
        <f t="shared" si="120"/>
        <v>0</v>
      </c>
      <c r="BG39" s="162">
        <f t="shared" si="121"/>
        <v>0</v>
      </c>
      <c r="BH39" s="162">
        <f t="shared" si="122"/>
        <v>0</v>
      </c>
      <c r="BI39" s="162">
        <f t="shared" si="123"/>
        <v>0</v>
      </c>
      <c r="BJ39" s="162">
        <f t="shared" si="124"/>
        <v>0</v>
      </c>
      <c r="BK39" s="162">
        <f t="shared" si="125"/>
        <v>0</v>
      </c>
      <c r="BL39" s="162">
        <f t="shared" si="126"/>
        <v>0</v>
      </c>
      <c r="BM39" s="162">
        <f t="shared" si="127"/>
        <v>0</v>
      </c>
      <c r="BN39" s="162">
        <f t="shared" si="128"/>
        <v>0</v>
      </c>
      <c r="BO39" s="162">
        <f t="shared" si="129"/>
        <v>0</v>
      </c>
      <c r="BP39" s="162">
        <f t="shared" si="130"/>
        <v>0</v>
      </c>
      <c r="BQ39" s="162">
        <f t="shared" si="131"/>
        <v>0</v>
      </c>
      <c r="BR39" s="162">
        <f t="shared" si="132"/>
        <v>0</v>
      </c>
      <c r="BS39" s="162">
        <f t="shared" si="133"/>
        <v>0</v>
      </c>
      <c r="BT39" s="162">
        <f t="shared" si="134"/>
        <v>0</v>
      </c>
      <c r="BU39" s="162">
        <f t="shared" si="135"/>
        <v>0</v>
      </c>
      <c r="BV39" s="162">
        <f t="shared" si="136"/>
        <v>0</v>
      </c>
      <c r="BW39" s="162">
        <f t="shared" si="137"/>
        <v>0</v>
      </c>
      <c r="BX39" s="162">
        <f t="shared" si="138"/>
        <v>0</v>
      </c>
      <c r="BY39" s="162">
        <f t="shared" si="139"/>
        <v>0</v>
      </c>
      <c r="BZ39" s="162">
        <f t="shared" si="140"/>
        <v>0</v>
      </c>
      <c r="CA39" s="162">
        <f t="shared" si="141"/>
        <v>0</v>
      </c>
      <c r="CB39" s="162">
        <f t="shared" si="142"/>
        <v>0</v>
      </c>
      <c r="CC39" s="162">
        <f t="shared" si="143"/>
        <v>0</v>
      </c>
      <c r="CD39" s="162">
        <f t="shared" si="144"/>
        <v>0</v>
      </c>
      <c r="CE39" s="162">
        <f t="shared" si="145"/>
        <v>0</v>
      </c>
      <c r="CF39" s="162">
        <f t="shared" si="146"/>
        <v>0</v>
      </c>
      <c r="CG39" s="162">
        <f t="shared" si="147"/>
        <v>0</v>
      </c>
      <c r="CH39" s="162">
        <f t="shared" si="148"/>
        <v>0</v>
      </c>
      <c r="CL39" s="162">
        <f t="shared" si="149"/>
        <v>0</v>
      </c>
      <c r="CM39" s="162">
        <f t="shared" si="150"/>
        <v>0</v>
      </c>
      <c r="CN39" s="162">
        <f t="shared" si="151"/>
        <v>0</v>
      </c>
      <c r="CO39" s="162">
        <f t="shared" si="152"/>
        <v>0</v>
      </c>
      <c r="CP39" s="162">
        <f t="shared" si="153"/>
        <v>0</v>
      </c>
      <c r="CQ39" s="162">
        <f t="shared" si="154"/>
        <v>0</v>
      </c>
      <c r="CR39" s="162">
        <f t="shared" si="155"/>
        <v>0</v>
      </c>
      <c r="CS39" s="162">
        <f t="shared" si="156"/>
        <v>0</v>
      </c>
      <c r="CT39" s="162">
        <f t="shared" si="157"/>
        <v>0</v>
      </c>
      <c r="CU39" s="162">
        <f t="shared" si="158"/>
        <v>0</v>
      </c>
      <c r="CV39" s="162">
        <f t="shared" si="159"/>
        <v>0</v>
      </c>
      <c r="CW39" s="162">
        <f t="shared" si="160"/>
        <v>0</v>
      </c>
      <c r="CY39" s="162">
        <f t="shared" si="161"/>
        <v>1</v>
      </c>
      <c r="CZ39" s="162">
        <f t="shared" si="162"/>
        <v>1</v>
      </c>
      <c r="DA39" s="162">
        <f t="shared" si="162"/>
        <v>1</v>
      </c>
      <c r="DB39" s="162">
        <f t="shared" si="162"/>
        <v>1</v>
      </c>
      <c r="DC39" s="162">
        <f t="shared" si="162"/>
        <v>1</v>
      </c>
      <c r="DD39" s="162">
        <f t="shared" si="162"/>
        <v>1</v>
      </c>
      <c r="DE39" s="162">
        <f t="shared" si="162"/>
        <v>1</v>
      </c>
      <c r="DF39" s="162">
        <f t="shared" si="162"/>
        <v>1</v>
      </c>
      <c r="DG39" s="162">
        <f t="shared" si="162"/>
        <v>1</v>
      </c>
      <c r="DH39" s="162">
        <f t="shared" si="162"/>
        <v>1</v>
      </c>
      <c r="DI39" s="162">
        <f t="shared" si="162"/>
        <v>1</v>
      </c>
      <c r="DJ39" s="162">
        <f t="shared" si="162"/>
        <v>1</v>
      </c>
      <c r="DK39" s="162">
        <f t="shared" si="162"/>
        <v>1</v>
      </c>
    </row>
    <row r="40" spans="1:115" hidden="1" x14ac:dyDescent="0.2">
      <c r="A40" s="198"/>
      <c r="B40" s="199"/>
      <c r="C40" s="199"/>
      <c r="D40" s="200"/>
      <c r="E40" s="201"/>
      <c r="F40" s="202"/>
      <c r="G40" s="203"/>
      <c r="H40" s="202"/>
      <c r="I40" s="202"/>
      <c r="J40" s="203"/>
      <c r="K40" s="202"/>
      <c r="L40" s="202"/>
      <c r="M40" s="203"/>
      <c r="N40" s="202"/>
      <c r="O40" s="202"/>
      <c r="P40" s="203"/>
      <c r="Q40" s="202"/>
      <c r="R40" s="202"/>
      <c r="S40" s="203"/>
      <c r="T40" s="202"/>
      <c r="U40" s="202"/>
      <c r="V40" s="203"/>
      <c r="W40" s="202"/>
      <c r="X40" s="202"/>
      <c r="Y40" s="203"/>
      <c r="Z40" s="202"/>
      <c r="AA40" s="202"/>
      <c r="AB40" s="203"/>
      <c r="AC40" s="202"/>
      <c r="AD40" s="202"/>
      <c r="AE40" s="203"/>
      <c r="AF40" s="202"/>
      <c r="AG40" s="202"/>
      <c r="AH40" s="203"/>
      <c r="AI40" s="202"/>
      <c r="AJ40" s="202"/>
      <c r="AK40" s="203"/>
      <c r="AL40" s="202"/>
      <c r="AM40" s="202"/>
      <c r="AN40" s="203"/>
      <c r="AO40" s="200"/>
      <c r="AP40" s="200"/>
      <c r="AQ40" s="211">
        <f>IF(ISNA(HLOOKUP("o",$AY40:$CH$58,59-ROW(),0)),0,HLOOKUP("o",$AY40:$CH$58,59-ROW(),0))</f>
        <v>0</v>
      </c>
      <c r="AR40" s="211">
        <f t="shared" si="110"/>
        <v>0</v>
      </c>
      <c r="AS40" s="205">
        <f t="shared" si="163"/>
        <v>8</v>
      </c>
      <c r="AT40" s="206" t="str">
        <f t="shared" si="111"/>
        <v/>
      </c>
      <c r="AW40" s="207">
        <f t="shared" si="164"/>
        <v>0</v>
      </c>
      <c r="AX40" s="206">
        <f t="shared" si="112"/>
        <v>-1</v>
      </c>
      <c r="AY40" s="162">
        <f t="shared" si="113"/>
        <v>0</v>
      </c>
      <c r="AZ40" s="162">
        <f t="shared" si="114"/>
        <v>0</v>
      </c>
      <c r="BA40" s="162">
        <f t="shared" si="115"/>
        <v>0</v>
      </c>
      <c r="BB40" s="162">
        <f t="shared" si="116"/>
        <v>0</v>
      </c>
      <c r="BC40" s="162">
        <f t="shared" si="117"/>
        <v>0</v>
      </c>
      <c r="BD40" s="162">
        <f t="shared" si="118"/>
        <v>0</v>
      </c>
      <c r="BE40" s="162">
        <f t="shared" si="119"/>
        <v>0</v>
      </c>
      <c r="BF40" s="162">
        <f t="shared" si="120"/>
        <v>0</v>
      </c>
      <c r="BG40" s="162">
        <f t="shared" si="121"/>
        <v>0</v>
      </c>
      <c r="BH40" s="162">
        <f t="shared" si="122"/>
        <v>0</v>
      </c>
      <c r="BI40" s="162">
        <f t="shared" si="123"/>
        <v>0</v>
      </c>
      <c r="BJ40" s="162">
        <f t="shared" si="124"/>
        <v>0</v>
      </c>
      <c r="BK40" s="162">
        <f t="shared" si="125"/>
        <v>0</v>
      </c>
      <c r="BL40" s="162">
        <f t="shared" si="126"/>
        <v>0</v>
      </c>
      <c r="BM40" s="162">
        <f t="shared" si="127"/>
        <v>0</v>
      </c>
      <c r="BN40" s="162">
        <f t="shared" si="128"/>
        <v>0</v>
      </c>
      <c r="BO40" s="162">
        <f t="shared" si="129"/>
        <v>0</v>
      </c>
      <c r="BP40" s="162">
        <f t="shared" si="130"/>
        <v>0</v>
      </c>
      <c r="BQ40" s="162">
        <f t="shared" si="131"/>
        <v>0</v>
      </c>
      <c r="BR40" s="162">
        <f t="shared" si="132"/>
        <v>0</v>
      </c>
      <c r="BS40" s="162">
        <f t="shared" si="133"/>
        <v>0</v>
      </c>
      <c r="BT40" s="162">
        <f t="shared" si="134"/>
        <v>0</v>
      </c>
      <c r="BU40" s="162">
        <f t="shared" si="135"/>
        <v>0</v>
      </c>
      <c r="BV40" s="162">
        <f t="shared" si="136"/>
        <v>0</v>
      </c>
      <c r="BW40" s="162">
        <f t="shared" si="137"/>
        <v>0</v>
      </c>
      <c r="BX40" s="162">
        <f t="shared" si="138"/>
        <v>0</v>
      </c>
      <c r="BY40" s="162">
        <f t="shared" si="139"/>
        <v>0</v>
      </c>
      <c r="BZ40" s="162">
        <f t="shared" si="140"/>
        <v>0</v>
      </c>
      <c r="CA40" s="162">
        <f t="shared" si="141"/>
        <v>0</v>
      </c>
      <c r="CB40" s="162">
        <f t="shared" si="142"/>
        <v>0</v>
      </c>
      <c r="CC40" s="162">
        <f t="shared" si="143"/>
        <v>0</v>
      </c>
      <c r="CD40" s="162">
        <f t="shared" si="144"/>
        <v>0</v>
      </c>
      <c r="CE40" s="162">
        <f t="shared" si="145"/>
        <v>0</v>
      </c>
      <c r="CF40" s="162">
        <f t="shared" si="146"/>
        <v>0</v>
      </c>
      <c r="CG40" s="162">
        <f t="shared" si="147"/>
        <v>0</v>
      </c>
      <c r="CH40" s="162">
        <f t="shared" si="148"/>
        <v>0</v>
      </c>
      <c r="CL40" s="162">
        <f t="shared" si="149"/>
        <v>0</v>
      </c>
      <c r="CM40" s="162">
        <f t="shared" si="150"/>
        <v>0</v>
      </c>
      <c r="CN40" s="162">
        <f t="shared" si="151"/>
        <v>0</v>
      </c>
      <c r="CO40" s="162">
        <f t="shared" si="152"/>
        <v>0</v>
      </c>
      <c r="CP40" s="162">
        <f t="shared" si="153"/>
        <v>0</v>
      </c>
      <c r="CQ40" s="162">
        <f t="shared" si="154"/>
        <v>0</v>
      </c>
      <c r="CR40" s="162">
        <f t="shared" si="155"/>
        <v>0</v>
      </c>
      <c r="CS40" s="162">
        <f t="shared" si="156"/>
        <v>0</v>
      </c>
      <c r="CT40" s="162">
        <f t="shared" si="157"/>
        <v>0</v>
      </c>
      <c r="CU40" s="162">
        <f t="shared" si="158"/>
        <v>0</v>
      </c>
      <c r="CV40" s="162">
        <f t="shared" si="159"/>
        <v>0</v>
      </c>
      <c r="CW40" s="162">
        <f t="shared" si="160"/>
        <v>0</v>
      </c>
      <c r="CY40" s="162">
        <f t="shared" si="161"/>
        <v>1</v>
      </c>
      <c r="CZ40" s="162">
        <f t="shared" si="162"/>
        <v>1</v>
      </c>
      <c r="DA40" s="162">
        <f t="shared" si="162"/>
        <v>1</v>
      </c>
      <c r="DB40" s="162">
        <f t="shared" si="162"/>
        <v>1</v>
      </c>
      <c r="DC40" s="162">
        <f t="shared" si="162"/>
        <v>1</v>
      </c>
      <c r="DD40" s="162">
        <f t="shared" si="162"/>
        <v>1</v>
      </c>
      <c r="DE40" s="162">
        <f t="shared" si="162"/>
        <v>1</v>
      </c>
      <c r="DF40" s="162">
        <f t="shared" si="162"/>
        <v>1</v>
      </c>
      <c r="DG40" s="162">
        <f t="shared" si="162"/>
        <v>1</v>
      </c>
      <c r="DH40" s="162">
        <f t="shared" si="162"/>
        <v>1</v>
      </c>
      <c r="DI40" s="162">
        <f t="shared" si="162"/>
        <v>1</v>
      </c>
      <c r="DJ40" s="162">
        <f t="shared" si="162"/>
        <v>1</v>
      </c>
      <c r="DK40" s="162">
        <f t="shared" si="162"/>
        <v>1</v>
      </c>
    </row>
    <row r="41" spans="1:115" hidden="1" x14ac:dyDescent="0.2">
      <c r="A41" s="198"/>
      <c r="B41" s="199"/>
      <c r="C41" s="199"/>
      <c r="D41" s="200"/>
      <c r="E41" s="201"/>
      <c r="F41" s="202"/>
      <c r="G41" s="203"/>
      <c r="H41" s="202"/>
      <c r="I41" s="202"/>
      <c r="J41" s="203"/>
      <c r="K41" s="202"/>
      <c r="L41" s="202"/>
      <c r="M41" s="203"/>
      <c r="N41" s="202"/>
      <c r="O41" s="202"/>
      <c r="P41" s="203"/>
      <c r="Q41" s="202"/>
      <c r="R41" s="202"/>
      <c r="S41" s="203"/>
      <c r="T41" s="202"/>
      <c r="U41" s="202"/>
      <c r="V41" s="203"/>
      <c r="W41" s="202"/>
      <c r="X41" s="202"/>
      <c r="Y41" s="203"/>
      <c r="Z41" s="202"/>
      <c r="AA41" s="202"/>
      <c r="AB41" s="203"/>
      <c r="AC41" s="202"/>
      <c r="AD41" s="202"/>
      <c r="AE41" s="203"/>
      <c r="AF41" s="202"/>
      <c r="AG41" s="202"/>
      <c r="AH41" s="203"/>
      <c r="AI41" s="202"/>
      <c r="AJ41" s="202"/>
      <c r="AK41" s="203"/>
      <c r="AL41" s="202"/>
      <c r="AM41" s="202"/>
      <c r="AN41" s="203"/>
      <c r="AO41" s="200"/>
      <c r="AP41" s="200"/>
      <c r="AQ41" s="211">
        <f>IF(ISNA(HLOOKUP("o",$AY41:$CH$58,59-ROW(),0)),0,HLOOKUP("o",$AY41:$CH$58,59-ROW(),0))</f>
        <v>0</v>
      </c>
      <c r="AR41" s="211">
        <f t="shared" si="110"/>
        <v>0</v>
      </c>
      <c r="AS41" s="205">
        <f t="shared" si="163"/>
        <v>8</v>
      </c>
      <c r="AT41" s="206" t="str">
        <f t="shared" si="111"/>
        <v/>
      </c>
      <c r="AW41" s="207">
        <f t="shared" si="164"/>
        <v>0</v>
      </c>
      <c r="AX41" s="206">
        <f t="shared" si="112"/>
        <v>-1</v>
      </c>
      <c r="AY41" s="162">
        <f t="shared" si="113"/>
        <v>0</v>
      </c>
      <c r="AZ41" s="162">
        <f t="shared" si="114"/>
        <v>0</v>
      </c>
      <c r="BA41" s="162">
        <f t="shared" si="115"/>
        <v>0</v>
      </c>
      <c r="BB41" s="162">
        <f t="shared" si="116"/>
        <v>0</v>
      </c>
      <c r="BC41" s="162">
        <f t="shared" si="117"/>
        <v>0</v>
      </c>
      <c r="BD41" s="162">
        <f t="shared" si="118"/>
        <v>0</v>
      </c>
      <c r="BE41" s="162">
        <f t="shared" si="119"/>
        <v>0</v>
      </c>
      <c r="BF41" s="162">
        <f t="shared" si="120"/>
        <v>0</v>
      </c>
      <c r="BG41" s="162">
        <f t="shared" si="121"/>
        <v>0</v>
      </c>
      <c r="BH41" s="162">
        <f t="shared" si="122"/>
        <v>0</v>
      </c>
      <c r="BI41" s="162">
        <f t="shared" si="123"/>
        <v>0</v>
      </c>
      <c r="BJ41" s="162">
        <f t="shared" si="124"/>
        <v>0</v>
      </c>
      <c r="BK41" s="162">
        <f t="shared" si="125"/>
        <v>0</v>
      </c>
      <c r="BL41" s="162">
        <f t="shared" si="126"/>
        <v>0</v>
      </c>
      <c r="BM41" s="162">
        <f t="shared" si="127"/>
        <v>0</v>
      </c>
      <c r="BN41" s="162">
        <f t="shared" si="128"/>
        <v>0</v>
      </c>
      <c r="BO41" s="162">
        <f t="shared" si="129"/>
        <v>0</v>
      </c>
      <c r="BP41" s="162">
        <f t="shared" si="130"/>
        <v>0</v>
      </c>
      <c r="BQ41" s="162">
        <f t="shared" si="131"/>
        <v>0</v>
      </c>
      <c r="BR41" s="162">
        <f t="shared" si="132"/>
        <v>0</v>
      </c>
      <c r="BS41" s="162">
        <f t="shared" si="133"/>
        <v>0</v>
      </c>
      <c r="BT41" s="162">
        <f t="shared" si="134"/>
        <v>0</v>
      </c>
      <c r="BU41" s="162">
        <f t="shared" si="135"/>
        <v>0</v>
      </c>
      <c r="BV41" s="162">
        <f t="shared" si="136"/>
        <v>0</v>
      </c>
      <c r="BW41" s="162">
        <f t="shared" si="137"/>
        <v>0</v>
      </c>
      <c r="BX41" s="162">
        <f t="shared" si="138"/>
        <v>0</v>
      </c>
      <c r="BY41" s="162">
        <f t="shared" si="139"/>
        <v>0</v>
      </c>
      <c r="BZ41" s="162">
        <f t="shared" si="140"/>
        <v>0</v>
      </c>
      <c r="CA41" s="162">
        <f t="shared" si="141"/>
        <v>0</v>
      </c>
      <c r="CB41" s="162">
        <f t="shared" si="142"/>
        <v>0</v>
      </c>
      <c r="CC41" s="162">
        <f t="shared" si="143"/>
        <v>0</v>
      </c>
      <c r="CD41" s="162">
        <f t="shared" si="144"/>
        <v>0</v>
      </c>
      <c r="CE41" s="162">
        <f t="shared" si="145"/>
        <v>0</v>
      </c>
      <c r="CF41" s="162">
        <f t="shared" si="146"/>
        <v>0</v>
      </c>
      <c r="CG41" s="162">
        <f t="shared" si="147"/>
        <v>0</v>
      </c>
      <c r="CH41" s="162">
        <f t="shared" si="148"/>
        <v>0</v>
      </c>
      <c r="CL41" s="162">
        <f t="shared" si="149"/>
        <v>0</v>
      </c>
      <c r="CM41" s="162">
        <f t="shared" si="150"/>
        <v>0</v>
      </c>
      <c r="CN41" s="162">
        <f t="shared" si="151"/>
        <v>0</v>
      </c>
      <c r="CO41" s="162">
        <f t="shared" si="152"/>
        <v>0</v>
      </c>
      <c r="CP41" s="162">
        <f t="shared" si="153"/>
        <v>0</v>
      </c>
      <c r="CQ41" s="162">
        <f t="shared" si="154"/>
        <v>0</v>
      </c>
      <c r="CR41" s="162">
        <f t="shared" si="155"/>
        <v>0</v>
      </c>
      <c r="CS41" s="162">
        <f t="shared" si="156"/>
        <v>0</v>
      </c>
      <c r="CT41" s="162">
        <f t="shared" si="157"/>
        <v>0</v>
      </c>
      <c r="CU41" s="162">
        <f t="shared" si="158"/>
        <v>0</v>
      </c>
      <c r="CV41" s="162">
        <f t="shared" si="159"/>
        <v>0</v>
      </c>
      <c r="CW41" s="162">
        <f t="shared" si="160"/>
        <v>0</v>
      </c>
      <c r="CY41" s="162">
        <f t="shared" si="161"/>
        <v>1</v>
      </c>
      <c r="CZ41" s="162">
        <f t="shared" si="162"/>
        <v>1</v>
      </c>
      <c r="DA41" s="162">
        <f t="shared" si="162"/>
        <v>1</v>
      </c>
      <c r="DB41" s="162">
        <f t="shared" si="162"/>
        <v>1</v>
      </c>
      <c r="DC41" s="162">
        <f t="shared" si="162"/>
        <v>1</v>
      </c>
      <c r="DD41" s="162">
        <f t="shared" si="162"/>
        <v>1</v>
      </c>
      <c r="DE41" s="162">
        <f t="shared" si="162"/>
        <v>1</v>
      </c>
      <c r="DF41" s="162">
        <f t="shared" si="162"/>
        <v>1</v>
      </c>
      <c r="DG41" s="162">
        <f t="shared" si="162"/>
        <v>1</v>
      </c>
      <c r="DH41" s="162">
        <f t="shared" si="162"/>
        <v>1</v>
      </c>
      <c r="DI41" s="162">
        <f t="shared" si="162"/>
        <v>1</v>
      </c>
      <c r="DJ41" s="162">
        <f t="shared" si="162"/>
        <v>1</v>
      </c>
      <c r="DK41" s="162">
        <f t="shared" si="162"/>
        <v>1</v>
      </c>
    </row>
    <row r="42" spans="1:115" hidden="1" x14ac:dyDescent="0.2">
      <c r="A42" s="198"/>
      <c r="B42" s="199"/>
      <c r="C42" s="199"/>
      <c r="D42" s="200"/>
      <c r="E42" s="201"/>
      <c r="F42" s="202"/>
      <c r="G42" s="203"/>
      <c r="H42" s="202"/>
      <c r="I42" s="202"/>
      <c r="J42" s="203"/>
      <c r="K42" s="202"/>
      <c r="L42" s="202"/>
      <c r="M42" s="203"/>
      <c r="N42" s="202"/>
      <c r="O42" s="202"/>
      <c r="P42" s="203"/>
      <c r="Q42" s="202"/>
      <c r="R42" s="202"/>
      <c r="S42" s="203"/>
      <c r="T42" s="202"/>
      <c r="U42" s="202"/>
      <c r="V42" s="203"/>
      <c r="W42" s="202"/>
      <c r="X42" s="202"/>
      <c r="Y42" s="203"/>
      <c r="Z42" s="202"/>
      <c r="AA42" s="202"/>
      <c r="AB42" s="203"/>
      <c r="AC42" s="202"/>
      <c r="AD42" s="202"/>
      <c r="AE42" s="203"/>
      <c r="AF42" s="202"/>
      <c r="AG42" s="202"/>
      <c r="AH42" s="203"/>
      <c r="AI42" s="202"/>
      <c r="AJ42" s="202"/>
      <c r="AK42" s="203"/>
      <c r="AL42" s="202"/>
      <c r="AM42" s="202"/>
      <c r="AN42" s="203"/>
      <c r="AO42" s="200"/>
      <c r="AP42" s="200"/>
      <c r="AQ42" s="211">
        <f>IF(ISNA(HLOOKUP("o",$AY42:$CH$58,59-ROW(),0)),0,HLOOKUP("o",$AY42:$CH$58,59-ROW(),0))</f>
        <v>0</v>
      </c>
      <c r="AR42" s="211">
        <f t="shared" si="110"/>
        <v>0</v>
      </c>
      <c r="AS42" s="205">
        <f t="shared" si="163"/>
        <v>8</v>
      </c>
      <c r="AT42" s="206" t="str">
        <f t="shared" si="111"/>
        <v/>
      </c>
      <c r="AW42" s="207">
        <f t="shared" si="164"/>
        <v>0</v>
      </c>
      <c r="AX42" s="206">
        <f t="shared" si="112"/>
        <v>-1</v>
      </c>
      <c r="AY42" s="162">
        <f t="shared" si="113"/>
        <v>0</v>
      </c>
      <c r="AZ42" s="162">
        <f t="shared" si="114"/>
        <v>0</v>
      </c>
      <c r="BA42" s="162">
        <f t="shared" si="115"/>
        <v>0</v>
      </c>
      <c r="BB42" s="162">
        <f t="shared" si="116"/>
        <v>0</v>
      </c>
      <c r="BC42" s="162">
        <f t="shared" si="117"/>
        <v>0</v>
      </c>
      <c r="BD42" s="162">
        <f t="shared" si="118"/>
        <v>0</v>
      </c>
      <c r="BE42" s="162">
        <f t="shared" si="119"/>
        <v>0</v>
      </c>
      <c r="BF42" s="162">
        <f t="shared" si="120"/>
        <v>0</v>
      </c>
      <c r="BG42" s="162">
        <f t="shared" si="121"/>
        <v>0</v>
      </c>
      <c r="BH42" s="162">
        <f t="shared" si="122"/>
        <v>0</v>
      </c>
      <c r="BI42" s="162">
        <f t="shared" si="123"/>
        <v>0</v>
      </c>
      <c r="BJ42" s="162">
        <f t="shared" si="124"/>
        <v>0</v>
      </c>
      <c r="BK42" s="162">
        <f t="shared" si="125"/>
        <v>0</v>
      </c>
      <c r="BL42" s="162">
        <f t="shared" si="126"/>
        <v>0</v>
      </c>
      <c r="BM42" s="162">
        <f t="shared" si="127"/>
        <v>0</v>
      </c>
      <c r="BN42" s="162">
        <f t="shared" si="128"/>
        <v>0</v>
      </c>
      <c r="BO42" s="162">
        <f t="shared" si="129"/>
        <v>0</v>
      </c>
      <c r="BP42" s="162">
        <f t="shared" si="130"/>
        <v>0</v>
      </c>
      <c r="BQ42" s="162">
        <f t="shared" si="131"/>
        <v>0</v>
      </c>
      <c r="BR42" s="162">
        <f t="shared" si="132"/>
        <v>0</v>
      </c>
      <c r="BS42" s="162">
        <f t="shared" si="133"/>
        <v>0</v>
      </c>
      <c r="BT42" s="162">
        <f t="shared" si="134"/>
        <v>0</v>
      </c>
      <c r="BU42" s="162">
        <f t="shared" si="135"/>
        <v>0</v>
      </c>
      <c r="BV42" s="162">
        <f t="shared" si="136"/>
        <v>0</v>
      </c>
      <c r="BW42" s="162">
        <f t="shared" si="137"/>
        <v>0</v>
      </c>
      <c r="BX42" s="162">
        <f t="shared" si="138"/>
        <v>0</v>
      </c>
      <c r="BY42" s="162">
        <f t="shared" si="139"/>
        <v>0</v>
      </c>
      <c r="BZ42" s="162">
        <f t="shared" si="140"/>
        <v>0</v>
      </c>
      <c r="CA42" s="162">
        <f t="shared" si="141"/>
        <v>0</v>
      </c>
      <c r="CB42" s="162">
        <f t="shared" si="142"/>
        <v>0</v>
      </c>
      <c r="CC42" s="162">
        <f t="shared" si="143"/>
        <v>0</v>
      </c>
      <c r="CD42" s="162">
        <f t="shared" si="144"/>
        <v>0</v>
      </c>
      <c r="CE42" s="162">
        <f t="shared" si="145"/>
        <v>0</v>
      </c>
      <c r="CF42" s="162">
        <f t="shared" si="146"/>
        <v>0</v>
      </c>
      <c r="CG42" s="162">
        <f t="shared" si="147"/>
        <v>0</v>
      </c>
      <c r="CH42" s="162">
        <f t="shared" si="148"/>
        <v>0</v>
      </c>
      <c r="CL42" s="162">
        <f t="shared" si="149"/>
        <v>0</v>
      </c>
      <c r="CM42" s="162">
        <f t="shared" si="150"/>
        <v>0</v>
      </c>
      <c r="CN42" s="162">
        <f t="shared" si="151"/>
        <v>0</v>
      </c>
      <c r="CO42" s="162">
        <f t="shared" si="152"/>
        <v>0</v>
      </c>
      <c r="CP42" s="162">
        <f t="shared" si="153"/>
        <v>0</v>
      </c>
      <c r="CQ42" s="162">
        <f t="shared" si="154"/>
        <v>0</v>
      </c>
      <c r="CR42" s="162">
        <f t="shared" si="155"/>
        <v>0</v>
      </c>
      <c r="CS42" s="162">
        <f t="shared" si="156"/>
        <v>0</v>
      </c>
      <c r="CT42" s="162">
        <f t="shared" si="157"/>
        <v>0</v>
      </c>
      <c r="CU42" s="162">
        <f t="shared" si="158"/>
        <v>0</v>
      </c>
      <c r="CV42" s="162">
        <f t="shared" si="159"/>
        <v>0</v>
      </c>
      <c r="CW42" s="162">
        <f t="shared" si="160"/>
        <v>0</v>
      </c>
      <c r="CY42" s="162">
        <f t="shared" si="161"/>
        <v>1</v>
      </c>
      <c r="CZ42" s="162">
        <f t="shared" si="162"/>
        <v>1</v>
      </c>
      <c r="DA42" s="162">
        <f t="shared" si="162"/>
        <v>1</v>
      </c>
      <c r="DB42" s="162">
        <f t="shared" si="162"/>
        <v>1</v>
      </c>
      <c r="DC42" s="162">
        <f t="shared" si="162"/>
        <v>1</v>
      </c>
      <c r="DD42" s="162">
        <f t="shared" si="162"/>
        <v>1</v>
      </c>
      <c r="DE42" s="162">
        <f t="shared" si="162"/>
        <v>1</v>
      </c>
      <c r="DF42" s="162">
        <f t="shared" si="162"/>
        <v>1</v>
      </c>
      <c r="DG42" s="162">
        <f t="shared" si="162"/>
        <v>1</v>
      </c>
      <c r="DH42" s="162">
        <f t="shared" si="162"/>
        <v>1</v>
      </c>
      <c r="DI42" s="162">
        <f t="shared" si="162"/>
        <v>1</v>
      </c>
      <c r="DJ42" s="162">
        <f t="shared" si="162"/>
        <v>1</v>
      </c>
      <c r="DK42" s="162">
        <f t="shared" si="162"/>
        <v>1</v>
      </c>
    </row>
    <row r="43" spans="1:115" hidden="1" x14ac:dyDescent="0.2">
      <c r="A43" s="198"/>
      <c r="B43" s="199"/>
      <c r="C43" s="199"/>
      <c r="D43" s="200"/>
      <c r="E43" s="201"/>
      <c r="F43" s="202"/>
      <c r="G43" s="203"/>
      <c r="H43" s="202"/>
      <c r="I43" s="202"/>
      <c r="J43" s="203"/>
      <c r="K43" s="202"/>
      <c r="L43" s="202"/>
      <c r="M43" s="203"/>
      <c r="N43" s="202"/>
      <c r="O43" s="202"/>
      <c r="P43" s="203"/>
      <c r="Q43" s="202"/>
      <c r="R43" s="202"/>
      <c r="S43" s="203"/>
      <c r="T43" s="202"/>
      <c r="U43" s="202"/>
      <c r="V43" s="203"/>
      <c r="W43" s="202"/>
      <c r="X43" s="202"/>
      <c r="Y43" s="203"/>
      <c r="Z43" s="202"/>
      <c r="AA43" s="202"/>
      <c r="AB43" s="203"/>
      <c r="AC43" s="202"/>
      <c r="AD43" s="202"/>
      <c r="AE43" s="203"/>
      <c r="AF43" s="202"/>
      <c r="AG43" s="202"/>
      <c r="AH43" s="203"/>
      <c r="AI43" s="202"/>
      <c r="AJ43" s="202"/>
      <c r="AK43" s="203"/>
      <c r="AL43" s="202"/>
      <c r="AM43" s="202"/>
      <c r="AN43" s="203"/>
      <c r="AO43" s="200"/>
      <c r="AP43" s="200"/>
      <c r="AQ43" s="211">
        <f>IF(ISNA(HLOOKUP("o",$AY43:$CH$58,59-ROW(),0)),0,HLOOKUP("o",$AY43:$CH$58,59-ROW(),0))</f>
        <v>0</v>
      </c>
      <c r="AR43" s="211">
        <f t="shared" si="110"/>
        <v>0</v>
      </c>
      <c r="AS43" s="205">
        <f t="shared" si="163"/>
        <v>8</v>
      </c>
      <c r="AT43" s="206" t="str">
        <f t="shared" si="111"/>
        <v/>
      </c>
      <c r="AW43" s="207">
        <f t="shared" si="164"/>
        <v>0</v>
      </c>
      <c r="AX43" s="206">
        <f t="shared" si="112"/>
        <v>-1</v>
      </c>
      <c r="AY43" s="162">
        <f t="shared" si="113"/>
        <v>0</v>
      </c>
      <c r="AZ43" s="162">
        <f t="shared" si="114"/>
        <v>0</v>
      </c>
      <c r="BA43" s="162">
        <f t="shared" si="115"/>
        <v>0</v>
      </c>
      <c r="BB43" s="162">
        <f t="shared" si="116"/>
        <v>0</v>
      </c>
      <c r="BC43" s="162">
        <f t="shared" si="117"/>
        <v>0</v>
      </c>
      <c r="BD43" s="162">
        <f t="shared" si="118"/>
        <v>0</v>
      </c>
      <c r="BE43" s="162">
        <f t="shared" si="119"/>
        <v>0</v>
      </c>
      <c r="BF43" s="162">
        <f t="shared" si="120"/>
        <v>0</v>
      </c>
      <c r="BG43" s="162">
        <f t="shared" si="121"/>
        <v>0</v>
      </c>
      <c r="BH43" s="162">
        <f t="shared" si="122"/>
        <v>0</v>
      </c>
      <c r="BI43" s="162">
        <f t="shared" si="123"/>
        <v>0</v>
      </c>
      <c r="BJ43" s="162">
        <f t="shared" si="124"/>
        <v>0</v>
      </c>
      <c r="BK43" s="162">
        <f t="shared" si="125"/>
        <v>0</v>
      </c>
      <c r="BL43" s="162">
        <f t="shared" si="126"/>
        <v>0</v>
      </c>
      <c r="BM43" s="162">
        <f t="shared" si="127"/>
        <v>0</v>
      </c>
      <c r="BN43" s="162">
        <f t="shared" si="128"/>
        <v>0</v>
      </c>
      <c r="BO43" s="162">
        <f t="shared" si="129"/>
        <v>0</v>
      </c>
      <c r="BP43" s="162">
        <f t="shared" si="130"/>
        <v>0</v>
      </c>
      <c r="BQ43" s="162">
        <f t="shared" si="131"/>
        <v>0</v>
      </c>
      <c r="BR43" s="162">
        <f t="shared" si="132"/>
        <v>0</v>
      </c>
      <c r="BS43" s="162">
        <f t="shared" si="133"/>
        <v>0</v>
      </c>
      <c r="BT43" s="162">
        <f t="shared" si="134"/>
        <v>0</v>
      </c>
      <c r="BU43" s="162">
        <f t="shared" si="135"/>
        <v>0</v>
      </c>
      <c r="BV43" s="162">
        <f t="shared" si="136"/>
        <v>0</v>
      </c>
      <c r="BW43" s="162">
        <f t="shared" si="137"/>
        <v>0</v>
      </c>
      <c r="BX43" s="162">
        <f t="shared" si="138"/>
        <v>0</v>
      </c>
      <c r="BY43" s="162">
        <f t="shared" si="139"/>
        <v>0</v>
      </c>
      <c r="BZ43" s="162">
        <f t="shared" si="140"/>
        <v>0</v>
      </c>
      <c r="CA43" s="162">
        <f t="shared" si="141"/>
        <v>0</v>
      </c>
      <c r="CB43" s="162">
        <f t="shared" si="142"/>
        <v>0</v>
      </c>
      <c r="CC43" s="162">
        <f t="shared" si="143"/>
        <v>0</v>
      </c>
      <c r="CD43" s="162">
        <f t="shared" si="144"/>
        <v>0</v>
      </c>
      <c r="CE43" s="162">
        <f t="shared" si="145"/>
        <v>0</v>
      </c>
      <c r="CF43" s="162">
        <f t="shared" si="146"/>
        <v>0</v>
      </c>
      <c r="CG43" s="162">
        <f t="shared" si="147"/>
        <v>0</v>
      </c>
      <c r="CH43" s="162">
        <f t="shared" si="148"/>
        <v>0</v>
      </c>
      <c r="CL43" s="162">
        <f t="shared" si="149"/>
        <v>0</v>
      </c>
      <c r="CM43" s="162">
        <f t="shared" si="150"/>
        <v>0</v>
      </c>
      <c r="CN43" s="162">
        <f t="shared" si="151"/>
        <v>0</v>
      </c>
      <c r="CO43" s="162">
        <f t="shared" si="152"/>
        <v>0</v>
      </c>
      <c r="CP43" s="162">
        <f t="shared" si="153"/>
        <v>0</v>
      </c>
      <c r="CQ43" s="162">
        <f t="shared" si="154"/>
        <v>0</v>
      </c>
      <c r="CR43" s="162">
        <f t="shared" si="155"/>
        <v>0</v>
      </c>
      <c r="CS43" s="162">
        <f t="shared" si="156"/>
        <v>0</v>
      </c>
      <c r="CT43" s="162">
        <f t="shared" si="157"/>
        <v>0</v>
      </c>
      <c r="CU43" s="162">
        <f t="shared" si="158"/>
        <v>0</v>
      </c>
      <c r="CV43" s="162">
        <f t="shared" si="159"/>
        <v>0</v>
      </c>
      <c r="CW43" s="162">
        <f t="shared" si="160"/>
        <v>0</v>
      </c>
      <c r="CY43" s="162">
        <f t="shared" si="161"/>
        <v>1</v>
      </c>
      <c r="CZ43" s="162">
        <f t="shared" si="162"/>
        <v>1</v>
      </c>
      <c r="DA43" s="162">
        <f t="shared" si="162"/>
        <v>1</v>
      </c>
      <c r="DB43" s="162">
        <f t="shared" si="162"/>
        <v>1</v>
      </c>
      <c r="DC43" s="162">
        <f t="shared" si="162"/>
        <v>1</v>
      </c>
      <c r="DD43" s="162">
        <f t="shared" si="162"/>
        <v>1</v>
      </c>
      <c r="DE43" s="162">
        <f t="shared" si="162"/>
        <v>1</v>
      </c>
      <c r="DF43" s="162">
        <f t="shared" si="162"/>
        <v>1</v>
      </c>
      <c r="DG43" s="162">
        <f t="shared" si="162"/>
        <v>1</v>
      </c>
      <c r="DH43" s="162">
        <f t="shared" si="162"/>
        <v>1</v>
      </c>
      <c r="DI43" s="162">
        <f t="shared" si="162"/>
        <v>1</v>
      </c>
      <c r="DJ43" s="162">
        <f t="shared" si="162"/>
        <v>1</v>
      </c>
      <c r="DK43" s="162">
        <f t="shared" si="162"/>
        <v>1</v>
      </c>
    </row>
    <row r="44" spans="1:115" hidden="1" x14ac:dyDescent="0.2">
      <c r="A44" s="198"/>
      <c r="B44" s="199"/>
      <c r="C44" s="199"/>
      <c r="D44" s="200"/>
      <c r="E44" s="201"/>
      <c r="F44" s="202"/>
      <c r="G44" s="203"/>
      <c r="H44" s="202"/>
      <c r="I44" s="202"/>
      <c r="J44" s="203"/>
      <c r="K44" s="202"/>
      <c r="L44" s="202"/>
      <c r="M44" s="203"/>
      <c r="N44" s="202"/>
      <c r="O44" s="202"/>
      <c r="P44" s="203"/>
      <c r="Q44" s="202"/>
      <c r="R44" s="202"/>
      <c r="S44" s="203"/>
      <c r="T44" s="202"/>
      <c r="U44" s="202"/>
      <c r="V44" s="203"/>
      <c r="W44" s="202"/>
      <c r="X44" s="202"/>
      <c r="Y44" s="203"/>
      <c r="Z44" s="202"/>
      <c r="AA44" s="202"/>
      <c r="AB44" s="203"/>
      <c r="AC44" s="202"/>
      <c r="AD44" s="202"/>
      <c r="AE44" s="203"/>
      <c r="AF44" s="202"/>
      <c r="AG44" s="202"/>
      <c r="AH44" s="203"/>
      <c r="AI44" s="202"/>
      <c r="AJ44" s="202"/>
      <c r="AK44" s="203"/>
      <c r="AL44" s="202"/>
      <c r="AM44" s="202"/>
      <c r="AN44" s="203"/>
      <c r="AO44" s="200"/>
      <c r="AP44" s="200"/>
      <c r="AQ44" s="211">
        <f>IF(ISNA(HLOOKUP("o",$AY44:$CH$58,59-ROW(),0)),0,HLOOKUP("o",$AY44:$CH$58,59-ROW(),0))</f>
        <v>0</v>
      </c>
      <c r="AR44" s="211">
        <f t="shared" si="110"/>
        <v>0</v>
      </c>
      <c r="AS44" s="205">
        <f t="shared" si="163"/>
        <v>8</v>
      </c>
      <c r="AT44" s="206" t="str">
        <f t="shared" si="111"/>
        <v/>
      </c>
      <c r="AW44" s="207">
        <f t="shared" si="164"/>
        <v>0</v>
      </c>
      <c r="AX44" s="206">
        <f t="shared" si="112"/>
        <v>-1</v>
      </c>
      <c r="AY44" s="162">
        <f t="shared" si="113"/>
        <v>0</v>
      </c>
      <c r="AZ44" s="162">
        <f t="shared" si="114"/>
        <v>0</v>
      </c>
      <c r="BA44" s="162">
        <f t="shared" si="115"/>
        <v>0</v>
      </c>
      <c r="BB44" s="162">
        <f t="shared" si="116"/>
        <v>0</v>
      </c>
      <c r="BC44" s="162">
        <f t="shared" si="117"/>
        <v>0</v>
      </c>
      <c r="BD44" s="162">
        <f t="shared" si="118"/>
        <v>0</v>
      </c>
      <c r="BE44" s="162">
        <f t="shared" si="119"/>
        <v>0</v>
      </c>
      <c r="BF44" s="162">
        <f t="shared" si="120"/>
        <v>0</v>
      </c>
      <c r="BG44" s="162">
        <f t="shared" si="121"/>
        <v>0</v>
      </c>
      <c r="BH44" s="162">
        <f t="shared" si="122"/>
        <v>0</v>
      </c>
      <c r="BI44" s="162">
        <f t="shared" si="123"/>
        <v>0</v>
      </c>
      <c r="BJ44" s="162">
        <f t="shared" si="124"/>
        <v>0</v>
      </c>
      <c r="BK44" s="162">
        <f t="shared" si="125"/>
        <v>0</v>
      </c>
      <c r="BL44" s="162">
        <f t="shared" si="126"/>
        <v>0</v>
      </c>
      <c r="BM44" s="162">
        <f t="shared" si="127"/>
        <v>0</v>
      </c>
      <c r="BN44" s="162">
        <f t="shared" si="128"/>
        <v>0</v>
      </c>
      <c r="BO44" s="162">
        <f t="shared" si="129"/>
        <v>0</v>
      </c>
      <c r="BP44" s="162">
        <f t="shared" si="130"/>
        <v>0</v>
      </c>
      <c r="BQ44" s="162">
        <f t="shared" si="131"/>
        <v>0</v>
      </c>
      <c r="BR44" s="162">
        <f t="shared" si="132"/>
        <v>0</v>
      </c>
      <c r="BS44" s="162">
        <f t="shared" si="133"/>
        <v>0</v>
      </c>
      <c r="BT44" s="162">
        <f t="shared" si="134"/>
        <v>0</v>
      </c>
      <c r="BU44" s="162">
        <f t="shared" si="135"/>
        <v>0</v>
      </c>
      <c r="BV44" s="162">
        <f t="shared" si="136"/>
        <v>0</v>
      </c>
      <c r="BW44" s="162">
        <f t="shared" si="137"/>
        <v>0</v>
      </c>
      <c r="BX44" s="162">
        <f t="shared" si="138"/>
        <v>0</v>
      </c>
      <c r="BY44" s="162">
        <f t="shared" si="139"/>
        <v>0</v>
      </c>
      <c r="BZ44" s="162">
        <f t="shared" si="140"/>
        <v>0</v>
      </c>
      <c r="CA44" s="162">
        <f t="shared" si="141"/>
        <v>0</v>
      </c>
      <c r="CB44" s="162">
        <f t="shared" si="142"/>
        <v>0</v>
      </c>
      <c r="CC44" s="162">
        <f t="shared" si="143"/>
        <v>0</v>
      </c>
      <c r="CD44" s="162">
        <f t="shared" si="144"/>
        <v>0</v>
      </c>
      <c r="CE44" s="162">
        <f t="shared" si="145"/>
        <v>0</v>
      </c>
      <c r="CF44" s="162">
        <f t="shared" si="146"/>
        <v>0</v>
      </c>
      <c r="CG44" s="162">
        <f t="shared" si="147"/>
        <v>0</v>
      </c>
      <c r="CH44" s="162">
        <f t="shared" si="148"/>
        <v>0</v>
      </c>
      <c r="CL44" s="162">
        <f t="shared" si="149"/>
        <v>0</v>
      </c>
      <c r="CM44" s="162">
        <f t="shared" si="150"/>
        <v>0</v>
      </c>
      <c r="CN44" s="162">
        <f t="shared" si="151"/>
        <v>0</v>
      </c>
      <c r="CO44" s="162">
        <f t="shared" si="152"/>
        <v>0</v>
      </c>
      <c r="CP44" s="162">
        <f t="shared" si="153"/>
        <v>0</v>
      </c>
      <c r="CQ44" s="162">
        <f t="shared" si="154"/>
        <v>0</v>
      </c>
      <c r="CR44" s="162">
        <f t="shared" si="155"/>
        <v>0</v>
      </c>
      <c r="CS44" s="162">
        <f t="shared" si="156"/>
        <v>0</v>
      </c>
      <c r="CT44" s="162">
        <f t="shared" si="157"/>
        <v>0</v>
      </c>
      <c r="CU44" s="162">
        <f t="shared" si="158"/>
        <v>0</v>
      </c>
      <c r="CV44" s="162">
        <f t="shared" si="159"/>
        <v>0</v>
      </c>
      <c r="CW44" s="162">
        <f t="shared" si="160"/>
        <v>0</v>
      </c>
      <c r="CY44" s="162">
        <f t="shared" si="161"/>
        <v>1</v>
      </c>
      <c r="CZ44" s="162">
        <f t="shared" si="162"/>
        <v>1</v>
      </c>
      <c r="DA44" s="162">
        <f t="shared" si="162"/>
        <v>1</v>
      </c>
      <c r="DB44" s="162">
        <f t="shared" si="162"/>
        <v>1</v>
      </c>
      <c r="DC44" s="162">
        <f t="shared" si="162"/>
        <v>1</v>
      </c>
      <c r="DD44" s="162">
        <f t="shared" si="162"/>
        <v>1</v>
      </c>
      <c r="DE44" s="162">
        <f t="shared" si="162"/>
        <v>1</v>
      </c>
      <c r="DF44" s="162">
        <f t="shared" si="162"/>
        <v>1</v>
      </c>
      <c r="DG44" s="162">
        <f t="shared" si="162"/>
        <v>1</v>
      </c>
      <c r="DH44" s="162">
        <f t="shared" si="162"/>
        <v>1</v>
      </c>
      <c r="DI44" s="162">
        <f t="shared" si="162"/>
        <v>1</v>
      </c>
      <c r="DJ44" s="162">
        <f t="shared" si="162"/>
        <v>1</v>
      </c>
      <c r="DK44" s="162">
        <f t="shared" si="162"/>
        <v>1</v>
      </c>
    </row>
    <row r="45" spans="1:115" hidden="1" x14ac:dyDescent="0.2">
      <c r="A45" s="198"/>
      <c r="B45" s="199"/>
      <c r="C45" s="199"/>
      <c r="D45" s="200"/>
      <c r="E45" s="201"/>
      <c r="F45" s="202"/>
      <c r="G45" s="203"/>
      <c r="H45" s="202"/>
      <c r="I45" s="202"/>
      <c r="J45" s="203"/>
      <c r="K45" s="202"/>
      <c r="L45" s="202"/>
      <c r="M45" s="203"/>
      <c r="N45" s="202"/>
      <c r="O45" s="202"/>
      <c r="P45" s="203"/>
      <c r="Q45" s="202"/>
      <c r="R45" s="202"/>
      <c r="S45" s="203"/>
      <c r="T45" s="202"/>
      <c r="U45" s="202"/>
      <c r="V45" s="203"/>
      <c r="W45" s="202"/>
      <c r="X45" s="202"/>
      <c r="Y45" s="203"/>
      <c r="Z45" s="202"/>
      <c r="AA45" s="202"/>
      <c r="AB45" s="203"/>
      <c r="AC45" s="202"/>
      <c r="AD45" s="202"/>
      <c r="AE45" s="203"/>
      <c r="AF45" s="202"/>
      <c r="AG45" s="202"/>
      <c r="AH45" s="203"/>
      <c r="AI45" s="202"/>
      <c r="AJ45" s="202"/>
      <c r="AK45" s="203"/>
      <c r="AL45" s="202"/>
      <c r="AM45" s="202"/>
      <c r="AN45" s="203"/>
      <c r="AO45" s="200"/>
      <c r="AP45" s="200"/>
      <c r="AQ45" s="211">
        <f>IF(ISNA(HLOOKUP("o",$AY45:$CH$58,59-ROW(),0)),0,HLOOKUP("o",$AY45:$CH$58,59-ROW(),0))</f>
        <v>0</v>
      </c>
      <c r="AR45" s="211">
        <f t="shared" si="110"/>
        <v>0</v>
      </c>
      <c r="AS45" s="205">
        <f t="shared" si="163"/>
        <v>8</v>
      </c>
      <c r="AT45" s="206" t="str">
        <f t="shared" si="111"/>
        <v/>
      </c>
      <c r="AW45" s="207">
        <f t="shared" si="164"/>
        <v>0</v>
      </c>
      <c r="AX45" s="206">
        <f t="shared" si="112"/>
        <v>-1</v>
      </c>
      <c r="AY45" s="162">
        <f t="shared" si="113"/>
        <v>0</v>
      </c>
      <c r="AZ45" s="162">
        <f t="shared" si="114"/>
        <v>0</v>
      </c>
      <c r="BA45" s="162">
        <f t="shared" si="115"/>
        <v>0</v>
      </c>
      <c r="BB45" s="162">
        <f t="shared" si="116"/>
        <v>0</v>
      </c>
      <c r="BC45" s="162">
        <f t="shared" si="117"/>
        <v>0</v>
      </c>
      <c r="BD45" s="162">
        <f t="shared" si="118"/>
        <v>0</v>
      </c>
      <c r="BE45" s="162">
        <f t="shared" si="119"/>
        <v>0</v>
      </c>
      <c r="BF45" s="162">
        <f t="shared" si="120"/>
        <v>0</v>
      </c>
      <c r="BG45" s="162">
        <f t="shared" si="121"/>
        <v>0</v>
      </c>
      <c r="BH45" s="162">
        <f t="shared" si="122"/>
        <v>0</v>
      </c>
      <c r="BI45" s="162">
        <f t="shared" si="123"/>
        <v>0</v>
      </c>
      <c r="BJ45" s="162">
        <f t="shared" si="124"/>
        <v>0</v>
      </c>
      <c r="BK45" s="162">
        <f t="shared" si="125"/>
        <v>0</v>
      </c>
      <c r="BL45" s="162">
        <f t="shared" si="126"/>
        <v>0</v>
      </c>
      <c r="BM45" s="162">
        <f t="shared" si="127"/>
        <v>0</v>
      </c>
      <c r="BN45" s="162">
        <f t="shared" si="128"/>
        <v>0</v>
      </c>
      <c r="BO45" s="162">
        <f t="shared" si="129"/>
        <v>0</v>
      </c>
      <c r="BP45" s="162">
        <f t="shared" si="130"/>
        <v>0</v>
      </c>
      <c r="BQ45" s="162">
        <f t="shared" si="131"/>
        <v>0</v>
      </c>
      <c r="BR45" s="162">
        <f t="shared" si="132"/>
        <v>0</v>
      </c>
      <c r="BS45" s="162">
        <f t="shared" si="133"/>
        <v>0</v>
      </c>
      <c r="BT45" s="162">
        <f t="shared" si="134"/>
        <v>0</v>
      </c>
      <c r="BU45" s="162">
        <f t="shared" si="135"/>
        <v>0</v>
      </c>
      <c r="BV45" s="162">
        <f t="shared" si="136"/>
        <v>0</v>
      </c>
      <c r="BW45" s="162">
        <f t="shared" si="137"/>
        <v>0</v>
      </c>
      <c r="BX45" s="162">
        <f t="shared" si="138"/>
        <v>0</v>
      </c>
      <c r="BY45" s="162">
        <f t="shared" si="139"/>
        <v>0</v>
      </c>
      <c r="BZ45" s="162">
        <f t="shared" si="140"/>
        <v>0</v>
      </c>
      <c r="CA45" s="162">
        <f t="shared" si="141"/>
        <v>0</v>
      </c>
      <c r="CB45" s="162">
        <f t="shared" si="142"/>
        <v>0</v>
      </c>
      <c r="CC45" s="162">
        <f t="shared" si="143"/>
        <v>0</v>
      </c>
      <c r="CD45" s="162">
        <f t="shared" si="144"/>
        <v>0</v>
      </c>
      <c r="CE45" s="162">
        <f t="shared" si="145"/>
        <v>0</v>
      </c>
      <c r="CF45" s="162">
        <f t="shared" si="146"/>
        <v>0</v>
      </c>
      <c r="CG45" s="162">
        <f t="shared" si="147"/>
        <v>0</v>
      </c>
      <c r="CH45" s="162">
        <f t="shared" si="148"/>
        <v>0</v>
      </c>
      <c r="CL45" s="162">
        <f t="shared" si="149"/>
        <v>0</v>
      </c>
      <c r="CM45" s="162">
        <f t="shared" si="150"/>
        <v>0</v>
      </c>
      <c r="CN45" s="162">
        <f t="shared" si="151"/>
        <v>0</v>
      </c>
      <c r="CO45" s="162">
        <f t="shared" si="152"/>
        <v>0</v>
      </c>
      <c r="CP45" s="162">
        <f t="shared" si="153"/>
        <v>0</v>
      </c>
      <c r="CQ45" s="162">
        <f t="shared" si="154"/>
        <v>0</v>
      </c>
      <c r="CR45" s="162">
        <f t="shared" si="155"/>
        <v>0</v>
      </c>
      <c r="CS45" s="162">
        <f t="shared" si="156"/>
        <v>0</v>
      </c>
      <c r="CT45" s="162">
        <f t="shared" si="157"/>
        <v>0</v>
      </c>
      <c r="CU45" s="162">
        <f t="shared" si="158"/>
        <v>0</v>
      </c>
      <c r="CV45" s="162">
        <f t="shared" si="159"/>
        <v>0</v>
      </c>
      <c r="CW45" s="162">
        <f t="shared" si="160"/>
        <v>0</v>
      </c>
      <c r="CY45" s="162">
        <f t="shared" si="161"/>
        <v>1</v>
      </c>
      <c r="CZ45" s="162">
        <f t="shared" si="162"/>
        <v>1</v>
      </c>
      <c r="DA45" s="162">
        <f t="shared" si="162"/>
        <v>1</v>
      </c>
      <c r="DB45" s="162">
        <f t="shared" si="162"/>
        <v>1</v>
      </c>
      <c r="DC45" s="162">
        <f t="shared" si="162"/>
        <v>1</v>
      </c>
      <c r="DD45" s="162">
        <f t="shared" si="162"/>
        <v>1</v>
      </c>
      <c r="DE45" s="162">
        <f t="shared" si="162"/>
        <v>1</v>
      </c>
      <c r="DF45" s="162">
        <f t="shared" si="162"/>
        <v>1</v>
      </c>
      <c r="DG45" s="162">
        <f t="shared" si="162"/>
        <v>1</v>
      </c>
      <c r="DH45" s="162">
        <f t="shared" si="162"/>
        <v>1</v>
      </c>
      <c r="DI45" s="162">
        <f t="shared" si="162"/>
        <v>1</v>
      </c>
      <c r="DJ45" s="162">
        <f t="shared" si="162"/>
        <v>1</v>
      </c>
      <c r="DK45" s="162">
        <f t="shared" si="162"/>
        <v>1</v>
      </c>
    </row>
    <row r="46" spans="1:115" hidden="1" x14ac:dyDescent="0.2">
      <c r="A46" s="198"/>
      <c r="B46" s="199"/>
      <c r="C46" s="199"/>
      <c r="D46" s="200"/>
      <c r="E46" s="201"/>
      <c r="F46" s="202"/>
      <c r="G46" s="203"/>
      <c r="H46" s="202"/>
      <c r="I46" s="202"/>
      <c r="J46" s="203"/>
      <c r="K46" s="202"/>
      <c r="L46" s="202"/>
      <c r="M46" s="203"/>
      <c r="N46" s="202"/>
      <c r="O46" s="202"/>
      <c r="P46" s="203"/>
      <c r="Q46" s="202"/>
      <c r="R46" s="202"/>
      <c r="S46" s="203"/>
      <c r="T46" s="202"/>
      <c r="U46" s="202"/>
      <c r="V46" s="203"/>
      <c r="W46" s="202"/>
      <c r="X46" s="202"/>
      <c r="Y46" s="203"/>
      <c r="Z46" s="202"/>
      <c r="AA46" s="202"/>
      <c r="AB46" s="203"/>
      <c r="AC46" s="202"/>
      <c r="AD46" s="202"/>
      <c r="AE46" s="203"/>
      <c r="AF46" s="202"/>
      <c r="AG46" s="202"/>
      <c r="AH46" s="203"/>
      <c r="AI46" s="202"/>
      <c r="AJ46" s="202"/>
      <c r="AK46" s="203"/>
      <c r="AL46" s="202"/>
      <c r="AM46" s="202"/>
      <c r="AN46" s="203"/>
      <c r="AO46" s="200"/>
      <c r="AP46" s="200"/>
      <c r="AQ46" s="211">
        <f>IF(ISNA(HLOOKUP("o",$AY46:$CH$58,59-ROW(),0)),0,HLOOKUP("o",$AY46:$CH$58,59-ROW(),0))</f>
        <v>0</v>
      </c>
      <c r="AR46" s="211">
        <f t="shared" si="110"/>
        <v>0</v>
      </c>
      <c r="AS46" s="205">
        <f t="shared" si="163"/>
        <v>8</v>
      </c>
      <c r="AT46" s="206" t="str">
        <f t="shared" si="111"/>
        <v/>
      </c>
      <c r="AW46" s="207">
        <f t="shared" si="164"/>
        <v>0</v>
      </c>
      <c r="AX46" s="206">
        <f t="shared" si="112"/>
        <v>-1</v>
      </c>
      <c r="AY46" s="162">
        <f t="shared" si="113"/>
        <v>0</v>
      </c>
      <c r="AZ46" s="162">
        <f t="shared" si="114"/>
        <v>0</v>
      </c>
      <c r="BA46" s="162">
        <f t="shared" si="115"/>
        <v>0</v>
      </c>
      <c r="BB46" s="162">
        <f t="shared" si="116"/>
        <v>0</v>
      </c>
      <c r="BC46" s="162">
        <f t="shared" si="117"/>
        <v>0</v>
      </c>
      <c r="BD46" s="162">
        <f t="shared" si="118"/>
        <v>0</v>
      </c>
      <c r="BE46" s="162">
        <f t="shared" si="119"/>
        <v>0</v>
      </c>
      <c r="BF46" s="162">
        <f t="shared" si="120"/>
        <v>0</v>
      </c>
      <c r="BG46" s="162">
        <f t="shared" si="121"/>
        <v>0</v>
      </c>
      <c r="BH46" s="162">
        <f t="shared" si="122"/>
        <v>0</v>
      </c>
      <c r="BI46" s="162">
        <f t="shared" si="123"/>
        <v>0</v>
      </c>
      <c r="BJ46" s="162">
        <f t="shared" si="124"/>
        <v>0</v>
      </c>
      <c r="BK46" s="162">
        <f t="shared" si="125"/>
        <v>0</v>
      </c>
      <c r="BL46" s="162">
        <f t="shared" si="126"/>
        <v>0</v>
      </c>
      <c r="BM46" s="162">
        <f t="shared" si="127"/>
        <v>0</v>
      </c>
      <c r="BN46" s="162">
        <f t="shared" si="128"/>
        <v>0</v>
      </c>
      <c r="BO46" s="162">
        <f t="shared" si="129"/>
        <v>0</v>
      </c>
      <c r="BP46" s="162">
        <f t="shared" si="130"/>
        <v>0</v>
      </c>
      <c r="BQ46" s="162">
        <f t="shared" si="131"/>
        <v>0</v>
      </c>
      <c r="BR46" s="162">
        <f t="shared" si="132"/>
        <v>0</v>
      </c>
      <c r="BS46" s="162">
        <f t="shared" si="133"/>
        <v>0</v>
      </c>
      <c r="BT46" s="162">
        <f t="shared" si="134"/>
        <v>0</v>
      </c>
      <c r="BU46" s="162">
        <f t="shared" si="135"/>
        <v>0</v>
      </c>
      <c r="BV46" s="162">
        <f t="shared" si="136"/>
        <v>0</v>
      </c>
      <c r="BW46" s="162">
        <f t="shared" si="137"/>
        <v>0</v>
      </c>
      <c r="BX46" s="162">
        <f t="shared" si="138"/>
        <v>0</v>
      </c>
      <c r="BY46" s="162">
        <f t="shared" si="139"/>
        <v>0</v>
      </c>
      <c r="BZ46" s="162">
        <f t="shared" si="140"/>
        <v>0</v>
      </c>
      <c r="CA46" s="162">
        <f t="shared" si="141"/>
        <v>0</v>
      </c>
      <c r="CB46" s="162">
        <f t="shared" si="142"/>
        <v>0</v>
      </c>
      <c r="CC46" s="162">
        <f t="shared" si="143"/>
        <v>0</v>
      </c>
      <c r="CD46" s="162">
        <f t="shared" si="144"/>
        <v>0</v>
      </c>
      <c r="CE46" s="162">
        <f t="shared" si="145"/>
        <v>0</v>
      </c>
      <c r="CF46" s="162">
        <f t="shared" si="146"/>
        <v>0</v>
      </c>
      <c r="CG46" s="162">
        <f t="shared" si="147"/>
        <v>0</v>
      </c>
      <c r="CH46" s="162">
        <f t="shared" si="148"/>
        <v>0</v>
      </c>
      <c r="CL46" s="162">
        <f t="shared" si="149"/>
        <v>0</v>
      </c>
      <c r="CM46" s="162">
        <f t="shared" si="150"/>
        <v>0</v>
      </c>
      <c r="CN46" s="162">
        <f t="shared" si="151"/>
        <v>0</v>
      </c>
      <c r="CO46" s="162">
        <f t="shared" si="152"/>
        <v>0</v>
      </c>
      <c r="CP46" s="162">
        <f t="shared" si="153"/>
        <v>0</v>
      </c>
      <c r="CQ46" s="162">
        <f t="shared" si="154"/>
        <v>0</v>
      </c>
      <c r="CR46" s="162">
        <f t="shared" si="155"/>
        <v>0</v>
      </c>
      <c r="CS46" s="162">
        <f t="shared" si="156"/>
        <v>0</v>
      </c>
      <c r="CT46" s="162">
        <f t="shared" si="157"/>
        <v>0</v>
      </c>
      <c r="CU46" s="162">
        <f t="shared" si="158"/>
        <v>0</v>
      </c>
      <c r="CV46" s="162">
        <f t="shared" si="159"/>
        <v>0</v>
      </c>
      <c r="CW46" s="162">
        <f t="shared" si="160"/>
        <v>0</v>
      </c>
      <c r="CY46" s="162">
        <f t="shared" si="161"/>
        <v>1</v>
      </c>
      <c r="CZ46" s="162">
        <f t="shared" si="162"/>
        <v>1</v>
      </c>
      <c r="DA46" s="162">
        <f t="shared" si="162"/>
        <v>1</v>
      </c>
      <c r="DB46" s="162">
        <f t="shared" si="162"/>
        <v>1</v>
      </c>
      <c r="DC46" s="162">
        <f t="shared" ref="DC46:DK56" si="165">IF(OR(DB46=1,AND(CO46=CO$24,OR(CP$23&lt;&gt;0,CO$23=1))),1,0)</f>
        <v>1</v>
      </c>
      <c r="DD46" s="162">
        <f t="shared" si="165"/>
        <v>1</v>
      </c>
      <c r="DE46" s="162">
        <f t="shared" si="165"/>
        <v>1</v>
      </c>
      <c r="DF46" s="162">
        <f t="shared" si="165"/>
        <v>1</v>
      </c>
      <c r="DG46" s="162">
        <f t="shared" si="165"/>
        <v>1</v>
      </c>
      <c r="DH46" s="162">
        <f t="shared" si="165"/>
        <v>1</v>
      </c>
      <c r="DI46" s="162">
        <f t="shared" si="165"/>
        <v>1</v>
      </c>
      <c r="DJ46" s="162">
        <f t="shared" si="165"/>
        <v>1</v>
      </c>
      <c r="DK46" s="162">
        <f t="shared" si="165"/>
        <v>1</v>
      </c>
    </row>
    <row r="47" spans="1:115" hidden="1" x14ac:dyDescent="0.2">
      <c r="A47" s="198"/>
      <c r="B47" s="199"/>
      <c r="C47" s="199"/>
      <c r="D47" s="200"/>
      <c r="E47" s="201"/>
      <c r="F47" s="202"/>
      <c r="G47" s="203"/>
      <c r="H47" s="202"/>
      <c r="I47" s="202"/>
      <c r="J47" s="203"/>
      <c r="K47" s="202"/>
      <c r="L47" s="202"/>
      <c r="M47" s="203"/>
      <c r="N47" s="202"/>
      <c r="O47" s="202"/>
      <c r="P47" s="203"/>
      <c r="Q47" s="202"/>
      <c r="R47" s="202"/>
      <c r="S47" s="203"/>
      <c r="T47" s="202"/>
      <c r="U47" s="202"/>
      <c r="V47" s="203"/>
      <c r="W47" s="202"/>
      <c r="X47" s="202"/>
      <c r="Y47" s="203"/>
      <c r="Z47" s="202"/>
      <c r="AA47" s="202"/>
      <c r="AB47" s="203"/>
      <c r="AC47" s="202"/>
      <c r="AD47" s="202"/>
      <c r="AE47" s="203"/>
      <c r="AF47" s="202"/>
      <c r="AG47" s="202"/>
      <c r="AH47" s="203"/>
      <c r="AI47" s="202"/>
      <c r="AJ47" s="202"/>
      <c r="AK47" s="203"/>
      <c r="AL47" s="202"/>
      <c r="AM47" s="202"/>
      <c r="AN47" s="203"/>
      <c r="AO47" s="200"/>
      <c r="AP47" s="200"/>
      <c r="AQ47" s="211">
        <f>IF(ISNA(HLOOKUP("o",$AY47:$CH$58,59-ROW(),0)),0,HLOOKUP("o",$AY47:$CH$58,59-ROW(),0))</f>
        <v>0</v>
      </c>
      <c r="AR47" s="211">
        <f t="shared" si="110"/>
        <v>0</v>
      </c>
      <c r="AS47" s="205">
        <f t="shared" si="163"/>
        <v>8</v>
      </c>
      <c r="AT47" s="206" t="str">
        <f t="shared" si="111"/>
        <v/>
      </c>
      <c r="AW47" s="207">
        <f t="shared" si="164"/>
        <v>0</v>
      </c>
      <c r="AX47" s="206">
        <f t="shared" si="112"/>
        <v>-1</v>
      </c>
      <c r="AY47" s="162">
        <f t="shared" si="113"/>
        <v>0</v>
      </c>
      <c r="AZ47" s="162">
        <f t="shared" si="114"/>
        <v>0</v>
      </c>
      <c r="BA47" s="162">
        <f t="shared" si="115"/>
        <v>0</v>
      </c>
      <c r="BB47" s="162">
        <f t="shared" si="116"/>
        <v>0</v>
      </c>
      <c r="BC47" s="162">
        <f t="shared" si="117"/>
        <v>0</v>
      </c>
      <c r="BD47" s="162">
        <f t="shared" si="118"/>
        <v>0</v>
      </c>
      <c r="BE47" s="162">
        <f t="shared" si="119"/>
        <v>0</v>
      </c>
      <c r="BF47" s="162">
        <f t="shared" si="120"/>
        <v>0</v>
      </c>
      <c r="BG47" s="162">
        <f t="shared" si="121"/>
        <v>0</v>
      </c>
      <c r="BH47" s="162">
        <f t="shared" si="122"/>
        <v>0</v>
      </c>
      <c r="BI47" s="162">
        <f t="shared" si="123"/>
        <v>0</v>
      </c>
      <c r="BJ47" s="162">
        <f t="shared" si="124"/>
        <v>0</v>
      </c>
      <c r="BK47" s="162">
        <f t="shared" si="125"/>
        <v>0</v>
      </c>
      <c r="BL47" s="162">
        <f t="shared" si="126"/>
        <v>0</v>
      </c>
      <c r="BM47" s="162">
        <f t="shared" si="127"/>
        <v>0</v>
      </c>
      <c r="BN47" s="162">
        <f t="shared" si="128"/>
        <v>0</v>
      </c>
      <c r="BO47" s="162">
        <f t="shared" si="129"/>
        <v>0</v>
      </c>
      <c r="BP47" s="162">
        <f t="shared" si="130"/>
        <v>0</v>
      </c>
      <c r="BQ47" s="162">
        <f t="shared" si="131"/>
        <v>0</v>
      </c>
      <c r="BR47" s="162">
        <f t="shared" si="132"/>
        <v>0</v>
      </c>
      <c r="BS47" s="162">
        <f t="shared" si="133"/>
        <v>0</v>
      </c>
      <c r="BT47" s="162">
        <f t="shared" si="134"/>
        <v>0</v>
      </c>
      <c r="BU47" s="162">
        <f t="shared" si="135"/>
        <v>0</v>
      </c>
      <c r="BV47" s="162">
        <f t="shared" si="136"/>
        <v>0</v>
      </c>
      <c r="BW47" s="162">
        <f t="shared" si="137"/>
        <v>0</v>
      </c>
      <c r="BX47" s="162">
        <f t="shared" si="138"/>
        <v>0</v>
      </c>
      <c r="BY47" s="162">
        <f t="shared" si="139"/>
        <v>0</v>
      </c>
      <c r="BZ47" s="162">
        <f t="shared" si="140"/>
        <v>0</v>
      </c>
      <c r="CA47" s="162">
        <f t="shared" si="141"/>
        <v>0</v>
      </c>
      <c r="CB47" s="162">
        <f t="shared" si="142"/>
        <v>0</v>
      </c>
      <c r="CC47" s="162">
        <f t="shared" si="143"/>
        <v>0</v>
      </c>
      <c r="CD47" s="162">
        <f t="shared" si="144"/>
        <v>0</v>
      </c>
      <c r="CE47" s="162">
        <f t="shared" si="145"/>
        <v>0</v>
      </c>
      <c r="CF47" s="162">
        <f t="shared" si="146"/>
        <v>0</v>
      </c>
      <c r="CG47" s="162">
        <f t="shared" si="147"/>
        <v>0</v>
      </c>
      <c r="CH47" s="162">
        <f t="shared" si="148"/>
        <v>0</v>
      </c>
      <c r="CL47" s="162">
        <f t="shared" si="149"/>
        <v>0</v>
      </c>
      <c r="CM47" s="162">
        <f t="shared" si="150"/>
        <v>0</v>
      </c>
      <c r="CN47" s="162">
        <f t="shared" si="151"/>
        <v>0</v>
      </c>
      <c r="CO47" s="162">
        <f t="shared" si="152"/>
        <v>0</v>
      </c>
      <c r="CP47" s="162">
        <f t="shared" si="153"/>
        <v>0</v>
      </c>
      <c r="CQ47" s="162">
        <f t="shared" si="154"/>
        <v>0</v>
      </c>
      <c r="CR47" s="162">
        <f t="shared" si="155"/>
        <v>0</v>
      </c>
      <c r="CS47" s="162">
        <f t="shared" si="156"/>
        <v>0</v>
      </c>
      <c r="CT47" s="162">
        <f t="shared" si="157"/>
        <v>0</v>
      </c>
      <c r="CU47" s="162">
        <f t="shared" si="158"/>
        <v>0</v>
      </c>
      <c r="CV47" s="162">
        <f t="shared" si="159"/>
        <v>0</v>
      </c>
      <c r="CW47" s="162">
        <f t="shared" si="160"/>
        <v>0</v>
      </c>
      <c r="CY47" s="162">
        <f t="shared" si="161"/>
        <v>1</v>
      </c>
      <c r="CZ47" s="162">
        <f t="shared" ref="CZ47:DB56" si="166">IF(OR(CY47=1,AND(CL47=CL$24,OR(CM$23&lt;&gt;0,CL$23=1))),1,0)</f>
        <v>1</v>
      </c>
      <c r="DA47" s="162">
        <f t="shared" si="166"/>
        <v>1</v>
      </c>
      <c r="DB47" s="162">
        <f t="shared" si="166"/>
        <v>1</v>
      </c>
      <c r="DC47" s="162">
        <f t="shared" si="165"/>
        <v>1</v>
      </c>
      <c r="DD47" s="162">
        <f t="shared" si="165"/>
        <v>1</v>
      </c>
      <c r="DE47" s="162">
        <f t="shared" si="165"/>
        <v>1</v>
      </c>
      <c r="DF47" s="162">
        <f t="shared" si="165"/>
        <v>1</v>
      </c>
      <c r="DG47" s="162">
        <f t="shared" si="165"/>
        <v>1</v>
      </c>
      <c r="DH47" s="162">
        <f t="shared" si="165"/>
        <v>1</v>
      </c>
      <c r="DI47" s="162">
        <f t="shared" si="165"/>
        <v>1</v>
      </c>
      <c r="DJ47" s="162">
        <f t="shared" si="165"/>
        <v>1</v>
      </c>
      <c r="DK47" s="162">
        <f t="shared" si="165"/>
        <v>1</v>
      </c>
    </row>
    <row r="48" spans="1:115" hidden="1" x14ac:dyDescent="0.2">
      <c r="A48" s="198"/>
      <c r="B48" s="199"/>
      <c r="C48" s="199"/>
      <c r="D48" s="200"/>
      <c r="E48" s="201"/>
      <c r="F48" s="202"/>
      <c r="G48" s="203"/>
      <c r="H48" s="202"/>
      <c r="I48" s="202"/>
      <c r="J48" s="203"/>
      <c r="K48" s="202"/>
      <c r="L48" s="202"/>
      <c r="M48" s="203"/>
      <c r="N48" s="202"/>
      <c r="O48" s="202"/>
      <c r="P48" s="203"/>
      <c r="Q48" s="202"/>
      <c r="R48" s="202"/>
      <c r="S48" s="203"/>
      <c r="T48" s="202"/>
      <c r="U48" s="202"/>
      <c r="V48" s="203"/>
      <c r="W48" s="202"/>
      <c r="X48" s="202"/>
      <c r="Y48" s="203"/>
      <c r="Z48" s="202"/>
      <c r="AA48" s="202"/>
      <c r="AB48" s="203"/>
      <c r="AC48" s="202"/>
      <c r="AD48" s="202"/>
      <c r="AE48" s="203"/>
      <c r="AF48" s="202"/>
      <c r="AG48" s="202"/>
      <c r="AH48" s="203"/>
      <c r="AI48" s="202"/>
      <c r="AJ48" s="202"/>
      <c r="AK48" s="203"/>
      <c r="AL48" s="202"/>
      <c r="AM48" s="202"/>
      <c r="AN48" s="203"/>
      <c r="AO48" s="200"/>
      <c r="AP48" s="200"/>
      <c r="AQ48" s="211">
        <f>IF(ISNA(HLOOKUP("o",$AY48:$CH$58,59-ROW(),0)),0,HLOOKUP("o",$AY48:$CH$58,59-ROW(),0))</f>
        <v>0</v>
      </c>
      <c r="AR48" s="211">
        <f t="shared" si="110"/>
        <v>0</v>
      </c>
      <c r="AS48" s="205">
        <f t="shared" si="163"/>
        <v>8</v>
      </c>
      <c r="AT48" s="206" t="str">
        <f t="shared" si="111"/>
        <v/>
      </c>
      <c r="AW48" s="207">
        <f t="shared" si="164"/>
        <v>0</v>
      </c>
      <c r="AX48" s="206">
        <f t="shared" si="112"/>
        <v>-1</v>
      </c>
      <c r="AY48" s="162">
        <f t="shared" si="113"/>
        <v>0</v>
      </c>
      <c r="AZ48" s="162">
        <f t="shared" si="114"/>
        <v>0</v>
      </c>
      <c r="BA48" s="162">
        <f t="shared" si="115"/>
        <v>0</v>
      </c>
      <c r="BB48" s="162">
        <f t="shared" si="116"/>
        <v>0</v>
      </c>
      <c r="BC48" s="162">
        <f t="shared" si="117"/>
        <v>0</v>
      </c>
      <c r="BD48" s="162">
        <f t="shared" si="118"/>
        <v>0</v>
      </c>
      <c r="BE48" s="162">
        <f t="shared" si="119"/>
        <v>0</v>
      </c>
      <c r="BF48" s="162">
        <f t="shared" si="120"/>
        <v>0</v>
      </c>
      <c r="BG48" s="162">
        <f t="shared" si="121"/>
        <v>0</v>
      </c>
      <c r="BH48" s="162">
        <f t="shared" si="122"/>
        <v>0</v>
      </c>
      <c r="BI48" s="162">
        <f t="shared" si="123"/>
        <v>0</v>
      </c>
      <c r="BJ48" s="162">
        <f t="shared" si="124"/>
        <v>0</v>
      </c>
      <c r="BK48" s="162">
        <f t="shared" si="125"/>
        <v>0</v>
      </c>
      <c r="BL48" s="162">
        <f t="shared" si="126"/>
        <v>0</v>
      </c>
      <c r="BM48" s="162">
        <f t="shared" si="127"/>
        <v>0</v>
      </c>
      <c r="BN48" s="162">
        <f t="shared" si="128"/>
        <v>0</v>
      </c>
      <c r="BO48" s="162">
        <f t="shared" si="129"/>
        <v>0</v>
      </c>
      <c r="BP48" s="162">
        <f t="shared" si="130"/>
        <v>0</v>
      </c>
      <c r="BQ48" s="162">
        <f t="shared" si="131"/>
        <v>0</v>
      </c>
      <c r="BR48" s="162">
        <f t="shared" si="132"/>
        <v>0</v>
      </c>
      <c r="BS48" s="162">
        <f t="shared" si="133"/>
        <v>0</v>
      </c>
      <c r="BT48" s="162">
        <f t="shared" si="134"/>
        <v>0</v>
      </c>
      <c r="BU48" s="162">
        <f t="shared" si="135"/>
        <v>0</v>
      </c>
      <c r="BV48" s="162">
        <f t="shared" si="136"/>
        <v>0</v>
      </c>
      <c r="BW48" s="162">
        <f t="shared" si="137"/>
        <v>0</v>
      </c>
      <c r="BX48" s="162">
        <f t="shared" si="138"/>
        <v>0</v>
      </c>
      <c r="BY48" s="162">
        <f t="shared" si="139"/>
        <v>0</v>
      </c>
      <c r="BZ48" s="162">
        <f t="shared" si="140"/>
        <v>0</v>
      </c>
      <c r="CA48" s="162">
        <f t="shared" si="141"/>
        <v>0</v>
      </c>
      <c r="CB48" s="162">
        <f t="shared" si="142"/>
        <v>0</v>
      </c>
      <c r="CC48" s="162">
        <f t="shared" si="143"/>
        <v>0</v>
      </c>
      <c r="CD48" s="162">
        <f t="shared" si="144"/>
        <v>0</v>
      </c>
      <c r="CE48" s="162">
        <f t="shared" si="145"/>
        <v>0</v>
      </c>
      <c r="CF48" s="162">
        <f t="shared" si="146"/>
        <v>0</v>
      </c>
      <c r="CG48" s="162">
        <f t="shared" si="147"/>
        <v>0</v>
      </c>
      <c r="CH48" s="162">
        <f t="shared" si="148"/>
        <v>0</v>
      </c>
      <c r="CL48" s="162">
        <f t="shared" si="149"/>
        <v>0</v>
      </c>
      <c r="CM48" s="162">
        <f t="shared" si="150"/>
        <v>0</v>
      </c>
      <c r="CN48" s="162">
        <f t="shared" si="151"/>
        <v>0</v>
      </c>
      <c r="CO48" s="162">
        <f t="shared" si="152"/>
        <v>0</v>
      </c>
      <c r="CP48" s="162">
        <f t="shared" si="153"/>
        <v>0</v>
      </c>
      <c r="CQ48" s="162">
        <f t="shared" si="154"/>
        <v>0</v>
      </c>
      <c r="CR48" s="162">
        <f t="shared" si="155"/>
        <v>0</v>
      </c>
      <c r="CS48" s="162">
        <f t="shared" si="156"/>
        <v>0</v>
      </c>
      <c r="CT48" s="162">
        <f t="shared" si="157"/>
        <v>0</v>
      </c>
      <c r="CU48" s="162">
        <f t="shared" si="158"/>
        <v>0</v>
      </c>
      <c r="CV48" s="162">
        <f t="shared" si="159"/>
        <v>0</v>
      </c>
      <c r="CW48" s="162">
        <f t="shared" si="160"/>
        <v>0</v>
      </c>
      <c r="CY48" s="162">
        <f t="shared" si="161"/>
        <v>1</v>
      </c>
      <c r="CZ48" s="162">
        <f t="shared" si="166"/>
        <v>1</v>
      </c>
      <c r="DA48" s="162">
        <f t="shared" si="166"/>
        <v>1</v>
      </c>
      <c r="DB48" s="162">
        <f t="shared" si="166"/>
        <v>1</v>
      </c>
      <c r="DC48" s="162">
        <f t="shared" si="165"/>
        <v>1</v>
      </c>
      <c r="DD48" s="162">
        <f t="shared" si="165"/>
        <v>1</v>
      </c>
      <c r="DE48" s="162">
        <f t="shared" si="165"/>
        <v>1</v>
      </c>
      <c r="DF48" s="162">
        <f t="shared" si="165"/>
        <v>1</v>
      </c>
      <c r="DG48" s="162">
        <f t="shared" si="165"/>
        <v>1</v>
      </c>
      <c r="DH48" s="162">
        <f t="shared" si="165"/>
        <v>1</v>
      </c>
      <c r="DI48" s="162">
        <f t="shared" si="165"/>
        <v>1</v>
      </c>
      <c r="DJ48" s="162">
        <f t="shared" si="165"/>
        <v>1</v>
      </c>
      <c r="DK48" s="162">
        <f t="shared" si="165"/>
        <v>1</v>
      </c>
    </row>
    <row r="49" spans="1:115" hidden="1" x14ac:dyDescent="0.2">
      <c r="A49" s="198"/>
      <c r="B49" s="199"/>
      <c r="C49" s="199"/>
      <c r="D49" s="200"/>
      <c r="E49" s="201"/>
      <c r="F49" s="202"/>
      <c r="G49" s="203"/>
      <c r="H49" s="202"/>
      <c r="I49" s="202"/>
      <c r="J49" s="203"/>
      <c r="K49" s="202"/>
      <c r="L49" s="202"/>
      <c r="M49" s="203"/>
      <c r="N49" s="202"/>
      <c r="O49" s="202"/>
      <c r="P49" s="203"/>
      <c r="Q49" s="202"/>
      <c r="R49" s="202"/>
      <c r="S49" s="203"/>
      <c r="T49" s="202"/>
      <c r="U49" s="202"/>
      <c r="V49" s="203"/>
      <c r="W49" s="202"/>
      <c r="X49" s="202"/>
      <c r="Y49" s="203"/>
      <c r="Z49" s="202"/>
      <c r="AA49" s="202"/>
      <c r="AB49" s="203"/>
      <c r="AC49" s="202"/>
      <c r="AD49" s="202"/>
      <c r="AE49" s="203"/>
      <c r="AF49" s="202"/>
      <c r="AG49" s="202"/>
      <c r="AH49" s="203"/>
      <c r="AI49" s="202"/>
      <c r="AJ49" s="202"/>
      <c r="AK49" s="203"/>
      <c r="AL49" s="202"/>
      <c r="AM49" s="202"/>
      <c r="AN49" s="203"/>
      <c r="AO49" s="200"/>
      <c r="AP49" s="200"/>
      <c r="AQ49" s="211">
        <f>IF(ISNA(HLOOKUP("o",$AY49:$CH$58,59-ROW(),0)),0,HLOOKUP("o",$AY49:$CH$58,59-ROW(),0))</f>
        <v>0</v>
      </c>
      <c r="AR49" s="211">
        <f t="shared" si="110"/>
        <v>0</v>
      </c>
      <c r="AS49" s="205">
        <f t="shared" si="163"/>
        <v>8</v>
      </c>
      <c r="AT49" s="206" t="str">
        <f t="shared" si="111"/>
        <v/>
      </c>
      <c r="AW49" s="207">
        <f t="shared" si="164"/>
        <v>0</v>
      </c>
      <c r="AX49" s="206">
        <f t="shared" si="112"/>
        <v>-1</v>
      </c>
      <c r="AY49" s="162">
        <f t="shared" si="113"/>
        <v>0</v>
      </c>
      <c r="AZ49" s="162">
        <f t="shared" si="114"/>
        <v>0</v>
      </c>
      <c r="BA49" s="162">
        <f t="shared" si="115"/>
        <v>0</v>
      </c>
      <c r="BB49" s="162">
        <f t="shared" si="116"/>
        <v>0</v>
      </c>
      <c r="BC49" s="162">
        <f t="shared" si="117"/>
        <v>0</v>
      </c>
      <c r="BD49" s="162">
        <f t="shared" si="118"/>
        <v>0</v>
      </c>
      <c r="BE49" s="162">
        <f t="shared" si="119"/>
        <v>0</v>
      </c>
      <c r="BF49" s="162">
        <f t="shared" si="120"/>
        <v>0</v>
      </c>
      <c r="BG49" s="162">
        <f t="shared" si="121"/>
        <v>0</v>
      </c>
      <c r="BH49" s="162">
        <f t="shared" si="122"/>
        <v>0</v>
      </c>
      <c r="BI49" s="162">
        <f t="shared" si="123"/>
        <v>0</v>
      </c>
      <c r="BJ49" s="162">
        <f t="shared" si="124"/>
        <v>0</v>
      </c>
      <c r="BK49" s="162">
        <f t="shared" si="125"/>
        <v>0</v>
      </c>
      <c r="BL49" s="162">
        <f t="shared" si="126"/>
        <v>0</v>
      </c>
      <c r="BM49" s="162">
        <f t="shared" si="127"/>
        <v>0</v>
      </c>
      <c r="BN49" s="162">
        <f t="shared" si="128"/>
        <v>0</v>
      </c>
      <c r="BO49" s="162">
        <f t="shared" si="129"/>
        <v>0</v>
      </c>
      <c r="BP49" s="162">
        <f t="shared" si="130"/>
        <v>0</v>
      </c>
      <c r="BQ49" s="162">
        <f t="shared" si="131"/>
        <v>0</v>
      </c>
      <c r="BR49" s="162">
        <f t="shared" si="132"/>
        <v>0</v>
      </c>
      <c r="BS49" s="162">
        <f t="shared" si="133"/>
        <v>0</v>
      </c>
      <c r="BT49" s="162">
        <f t="shared" si="134"/>
        <v>0</v>
      </c>
      <c r="BU49" s="162">
        <f t="shared" si="135"/>
        <v>0</v>
      </c>
      <c r="BV49" s="162">
        <f t="shared" si="136"/>
        <v>0</v>
      </c>
      <c r="BW49" s="162">
        <f t="shared" si="137"/>
        <v>0</v>
      </c>
      <c r="BX49" s="162">
        <f t="shared" si="138"/>
        <v>0</v>
      </c>
      <c r="BY49" s="162">
        <f t="shared" si="139"/>
        <v>0</v>
      </c>
      <c r="BZ49" s="162">
        <f t="shared" si="140"/>
        <v>0</v>
      </c>
      <c r="CA49" s="162">
        <f t="shared" si="141"/>
        <v>0</v>
      </c>
      <c r="CB49" s="162">
        <f t="shared" si="142"/>
        <v>0</v>
      </c>
      <c r="CC49" s="162">
        <f t="shared" si="143"/>
        <v>0</v>
      </c>
      <c r="CD49" s="162">
        <f t="shared" si="144"/>
        <v>0</v>
      </c>
      <c r="CE49" s="162">
        <f t="shared" si="145"/>
        <v>0</v>
      </c>
      <c r="CF49" s="162">
        <f t="shared" si="146"/>
        <v>0</v>
      </c>
      <c r="CG49" s="162">
        <f t="shared" si="147"/>
        <v>0</v>
      </c>
      <c r="CH49" s="162">
        <f t="shared" si="148"/>
        <v>0</v>
      </c>
      <c r="CL49" s="162">
        <f t="shared" si="149"/>
        <v>0</v>
      </c>
      <c r="CM49" s="162">
        <f t="shared" si="150"/>
        <v>0</v>
      </c>
      <c r="CN49" s="162">
        <f t="shared" si="151"/>
        <v>0</v>
      </c>
      <c r="CO49" s="162">
        <f t="shared" si="152"/>
        <v>0</v>
      </c>
      <c r="CP49" s="162">
        <f t="shared" si="153"/>
        <v>0</v>
      </c>
      <c r="CQ49" s="162">
        <f t="shared" si="154"/>
        <v>0</v>
      </c>
      <c r="CR49" s="162">
        <f t="shared" si="155"/>
        <v>0</v>
      </c>
      <c r="CS49" s="162">
        <f t="shared" si="156"/>
        <v>0</v>
      </c>
      <c r="CT49" s="162">
        <f t="shared" si="157"/>
        <v>0</v>
      </c>
      <c r="CU49" s="162">
        <f t="shared" si="158"/>
        <v>0</v>
      </c>
      <c r="CV49" s="162">
        <f t="shared" si="159"/>
        <v>0</v>
      </c>
      <c r="CW49" s="162">
        <f t="shared" si="160"/>
        <v>0</v>
      </c>
      <c r="CY49" s="162">
        <f t="shared" si="161"/>
        <v>1</v>
      </c>
      <c r="CZ49" s="162">
        <f t="shared" si="166"/>
        <v>1</v>
      </c>
      <c r="DA49" s="162">
        <f t="shared" si="166"/>
        <v>1</v>
      </c>
      <c r="DB49" s="162">
        <f t="shared" si="166"/>
        <v>1</v>
      </c>
      <c r="DC49" s="162">
        <f t="shared" si="165"/>
        <v>1</v>
      </c>
      <c r="DD49" s="162">
        <f t="shared" si="165"/>
        <v>1</v>
      </c>
      <c r="DE49" s="162">
        <f t="shared" si="165"/>
        <v>1</v>
      </c>
      <c r="DF49" s="162">
        <f t="shared" si="165"/>
        <v>1</v>
      </c>
      <c r="DG49" s="162">
        <f t="shared" si="165"/>
        <v>1</v>
      </c>
      <c r="DH49" s="162">
        <f t="shared" si="165"/>
        <v>1</v>
      </c>
      <c r="DI49" s="162">
        <f t="shared" si="165"/>
        <v>1</v>
      </c>
      <c r="DJ49" s="162">
        <f t="shared" si="165"/>
        <v>1</v>
      </c>
      <c r="DK49" s="162">
        <f t="shared" si="165"/>
        <v>1</v>
      </c>
    </row>
    <row r="50" spans="1:115" hidden="1" x14ac:dyDescent="0.2">
      <c r="A50" s="198"/>
      <c r="B50" s="199"/>
      <c r="C50" s="199"/>
      <c r="D50" s="200"/>
      <c r="E50" s="201"/>
      <c r="F50" s="202"/>
      <c r="G50" s="203"/>
      <c r="H50" s="202"/>
      <c r="I50" s="202"/>
      <c r="J50" s="203"/>
      <c r="K50" s="202"/>
      <c r="L50" s="202"/>
      <c r="M50" s="203"/>
      <c r="N50" s="202"/>
      <c r="O50" s="202"/>
      <c r="P50" s="203"/>
      <c r="Q50" s="202"/>
      <c r="R50" s="202"/>
      <c r="S50" s="203"/>
      <c r="T50" s="202"/>
      <c r="U50" s="202"/>
      <c r="V50" s="203"/>
      <c r="W50" s="202"/>
      <c r="X50" s="202"/>
      <c r="Y50" s="203"/>
      <c r="Z50" s="202"/>
      <c r="AA50" s="202"/>
      <c r="AB50" s="203"/>
      <c r="AC50" s="202"/>
      <c r="AD50" s="202"/>
      <c r="AE50" s="203"/>
      <c r="AF50" s="202"/>
      <c r="AG50" s="202"/>
      <c r="AH50" s="203"/>
      <c r="AI50" s="202"/>
      <c r="AJ50" s="202"/>
      <c r="AK50" s="203"/>
      <c r="AL50" s="202"/>
      <c r="AM50" s="202"/>
      <c r="AN50" s="203"/>
      <c r="AO50" s="200"/>
      <c r="AP50" s="200"/>
      <c r="AQ50" s="211">
        <f>IF(ISNA(HLOOKUP("o",$AY50:$CH$58,59-ROW(),0)),0,HLOOKUP("o",$AY50:$CH$58,59-ROW(),0))</f>
        <v>0</v>
      </c>
      <c r="AR50" s="211">
        <f t="shared" si="110"/>
        <v>0</v>
      </c>
      <c r="AS50" s="205">
        <f t="shared" si="163"/>
        <v>8</v>
      </c>
      <c r="AT50" s="206" t="str">
        <f t="shared" si="111"/>
        <v/>
      </c>
      <c r="AW50" s="207">
        <f t="shared" si="164"/>
        <v>0</v>
      </c>
      <c r="AX50" s="206">
        <f t="shared" si="112"/>
        <v>-1</v>
      </c>
      <c r="AY50" s="162">
        <f t="shared" si="113"/>
        <v>0</v>
      </c>
      <c r="AZ50" s="162">
        <f t="shared" si="114"/>
        <v>0</v>
      </c>
      <c r="BA50" s="162">
        <f t="shared" si="115"/>
        <v>0</v>
      </c>
      <c r="BB50" s="162">
        <f t="shared" si="116"/>
        <v>0</v>
      </c>
      <c r="BC50" s="162">
        <f t="shared" si="117"/>
        <v>0</v>
      </c>
      <c r="BD50" s="162">
        <f t="shared" si="118"/>
        <v>0</v>
      </c>
      <c r="BE50" s="162">
        <f t="shared" si="119"/>
        <v>0</v>
      </c>
      <c r="BF50" s="162">
        <f t="shared" si="120"/>
        <v>0</v>
      </c>
      <c r="BG50" s="162">
        <f t="shared" si="121"/>
        <v>0</v>
      </c>
      <c r="BH50" s="162">
        <f t="shared" si="122"/>
        <v>0</v>
      </c>
      <c r="BI50" s="162">
        <f t="shared" si="123"/>
        <v>0</v>
      </c>
      <c r="BJ50" s="162">
        <f t="shared" si="124"/>
        <v>0</v>
      </c>
      <c r="BK50" s="162">
        <f t="shared" si="125"/>
        <v>0</v>
      </c>
      <c r="BL50" s="162">
        <f t="shared" si="126"/>
        <v>0</v>
      </c>
      <c r="BM50" s="162">
        <f t="shared" si="127"/>
        <v>0</v>
      </c>
      <c r="BN50" s="162">
        <f t="shared" si="128"/>
        <v>0</v>
      </c>
      <c r="BO50" s="162">
        <f t="shared" si="129"/>
        <v>0</v>
      </c>
      <c r="BP50" s="162">
        <f t="shared" si="130"/>
        <v>0</v>
      </c>
      <c r="BQ50" s="162">
        <f t="shared" si="131"/>
        <v>0</v>
      </c>
      <c r="BR50" s="162">
        <f t="shared" si="132"/>
        <v>0</v>
      </c>
      <c r="BS50" s="162">
        <f t="shared" si="133"/>
        <v>0</v>
      </c>
      <c r="BT50" s="162">
        <f t="shared" si="134"/>
        <v>0</v>
      </c>
      <c r="BU50" s="162">
        <f t="shared" si="135"/>
        <v>0</v>
      </c>
      <c r="BV50" s="162">
        <f t="shared" si="136"/>
        <v>0</v>
      </c>
      <c r="BW50" s="162">
        <f t="shared" si="137"/>
        <v>0</v>
      </c>
      <c r="BX50" s="162">
        <f t="shared" si="138"/>
        <v>0</v>
      </c>
      <c r="BY50" s="162">
        <f t="shared" si="139"/>
        <v>0</v>
      </c>
      <c r="BZ50" s="162">
        <f t="shared" si="140"/>
        <v>0</v>
      </c>
      <c r="CA50" s="162">
        <f t="shared" si="141"/>
        <v>0</v>
      </c>
      <c r="CB50" s="162">
        <f t="shared" si="142"/>
        <v>0</v>
      </c>
      <c r="CC50" s="162">
        <f t="shared" si="143"/>
        <v>0</v>
      </c>
      <c r="CD50" s="162">
        <f t="shared" si="144"/>
        <v>0</v>
      </c>
      <c r="CE50" s="162">
        <f t="shared" si="145"/>
        <v>0</v>
      </c>
      <c r="CF50" s="162">
        <f t="shared" si="146"/>
        <v>0</v>
      </c>
      <c r="CG50" s="162">
        <f t="shared" si="147"/>
        <v>0</v>
      </c>
      <c r="CH50" s="162">
        <f t="shared" si="148"/>
        <v>0</v>
      </c>
      <c r="CL50" s="162">
        <f t="shared" si="149"/>
        <v>0</v>
      </c>
      <c r="CM50" s="162">
        <f t="shared" si="150"/>
        <v>0</v>
      </c>
      <c r="CN50" s="162">
        <f t="shared" si="151"/>
        <v>0</v>
      </c>
      <c r="CO50" s="162">
        <f t="shared" si="152"/>
        <v>0</v>
      </c>
      <c r="CP50" s="162">
        <f t="shared" si="153"/>
        <v>0</v>
      </c>
      <c r="CQ50" s="162">
        <f t="shared" si="154"/>
        <v>0</v>
      </c>
      <c r="CR50" s="162">
        <f t="shared" si="155"/>
        <v>0</v>
      </c>
      <c r="CS50" s="162">
        <f t="shared" si="156"/>
        <v>0</v>
      </c>
      <c r="CT50" s="162">
        <f t="shared" si="157"/>
        <v>0</v>
      </c>
      <c r="CU50" s="162">
        <f t="shared" si="158"/>
        <v>0</v>
      </c>
      <c r="CV50" s="162">
        <f t="shared" si="159"/>
        <v>0</v>
      </c>
      <c r="CW50" s="162">
        <f t="shared" si="160"/>
        <v>0</v>
      </c>
      <c r="CY50" s="162">
        <f t="shared" si="161"/>
        <v>1</v>
      </c>
      <c r="CZ50" s="162">
        <f t="shared" si="166"/>
        <v>1</v>
      </c>
      <c r="DA50" s="162">
        <f t="shared" si="166"/>
        <v>1</v>
      </c>
      <c r="DB50" s="162">
        <f t="shared" si="166"/>
        <v>1</v>
      </c>
      <c r="DC50" s="162">
        <f t="shared" si="165"/>
        <v>1</v>
      </c>
      <c r="DD50" s="162">
        <f t="shared" si="165"/>
        <v>1</v>
      </c>
      <c r="DE50" s="162">
        <f t="shared" si="165"/>
        <v>1</v>
      </c>
      <c r="DF50" s="162">
        <f t="shared" si="165"/>
        <v>1</v>
      </c>
      <c r="DG50" s="162">
        <f t="shared" si="165"/>
        <v>1</v>
      </c>
      <c r="DH50" s="162">
        <f t="shared" si="165"/>
        <v>1</v>
      </c>
      <c r="DI50" s="162">
        <f t="shared" si="165"/>
        <v>1</v>
      </c>
      <c r="DJ50" s="162">
        <f t="shared" si="165"/>
        <v>1</v>
      </c>
      <c r="DK50" s="162">
        <f t="shared" si="165"/>
        <v>1</v>
      </c>
    </row>
    <row r="51" spans="1:115" hidden="1" x14ac:dyDescent="0.2">
      <c r="A51" s="198"/>
      <c r="B51" s="199"/>
      <c r="C51" s="199"/>
      <c r="D51" s="200"/>
      <c r="E51" s="201"/>
      <c r="F51" s="202"/>
      <c r="G51" s="203"/>
      <c r="H51" s="202"/>
      <c r="I51" s="202"/>
      <c r="J51" s="203"/>
      <c r="K51" s="202"/>
      <c r="L51" s="202"/>
      <c r="M51" s="203"/>
      <c r="N51" s="202"/>
      <c r="O51" s="202"/>
      <c r="P51" s="203"/>
      <c r="Q51" s="202"/>
      <c r="R51" s="202"/>
      <c r="S51" s="203"/>
      <c r="T51" s="202"/>
      <c r="U51" s="202"/>
      <c r="V51" s="203"/>
      <c r="W51" s="202"/>
      <c r="X51" s="202"/>
      <c r="Y51" s="203"/>
      <c r="Z51" s="202"/>
      <c r="AA51" s="202"/>
      <c r="AB51" s="203"/>
      <c r="AC51" s="202"/>
      <c r="AD51" s="202"/>
      <c r="AE51" s="203"/>
      <c r="AF51" s="202"/>
      <c r="AG51" s="202"/>
      <c r="AH51" s="203"/>
      <c r="AI51" s="202"/>
      <c r="AJ51" s="202"/>
      <c r="AK51" s="203"/>
      <c r="AL51" s="202"/>
      <c r="AM51" s="202"/>
      <c r="AN51" s="203"/>
      <c r="AO51" s="200"/>
      <c r="AP51" s="200"/>
      <c r="AQ51" s="211">
        <f>IF(ISNA(HLOOKUP("o",$AY51:$CH$58,59-ROW(),0)),0,HLOOKUP("o",$AY51:$CH$58,59-ROW(),0))</f>
        <v>0</v>
      </c>
      <c r="AR51" s="211">
        <f t="shared" si="110"/>
        <v>0</v>
      </c>
      <c r="AS51" s="205">
        <f t="shared" si="163"/>
        <v>8</v>
      </c>
      <c r="AT51" s="206" t="str">
        <f t="shared" si="111"/>
        <v/>
      </c>
      <c r="AW51" s="207">
        <f t="shared" si="164"/>
        <v>0</v>
      </c>
      <c r="AX51" s="206">
        <f t="shared" si="112"/>
        <v>-1</v>
      </c>
      <c r="AY51" s="162">
        <f t="shared" si="113"/>
        <v>0</v>
      </c>
      <c r="AZ51" s="162">
        <f t="shared" si="114"/>
        <v>0</v>
      </c>
      <c r="BA51" s="162">
        <f t="shared" si="115"/>
        <v>0</v>
      </c>
      <c r="BB51" s="162">
        <f t="shared" si="116"/>
        <v>0</v>
      </c>
      <c r="BC51" s="162">
        <f t="shared" si="117"/>
        <v>0</v>
      </c>
      <c r="BD51" s="162">
        <f t="shared" si="118"/>
        <v>0</v>
      </c>
      <c r="BE51" s="162">
        <f t="shared" si="119"/>
        <v>0</v>
      </c>
      <c r="BF51" s="162">
        <f t="shared" si="120"/>
        <v>0</v>
      </c>
      <c r="BG51" s="162">
        <f t="shared" si="121"/>
        <v>0</v>
      </c>
      <c r="BH51" s="162">
        <f t="shared" si="122"/>
        <v>0</v>
      </c>
      <c r="BI51" s="162">
        <f t="shared" si="123"/>
        <v>0</v>
      </c>
      <c r="BJ51" s="162">
        <f t="shared" si="124"/>
        <v>0</v>
      </c>
      <c r="BK51" s="162">
        <f t="shared" si="125"/>
        <v>0</v>
      </c>
      <c r="BL51" s="162">
        <f t="shared" si="126"/>
        <v>0</v>
      </c>
      <c r="BM51" s="162">
        <f t="shared" si="127"/>
        <v>0</v>
      </c>
      <c r="BN51" s="162">
        <f t="shared" si="128"/>
        <v>0</v>
      </c>
      <c r="BO51" s="162">
        <f t="shared" si="129"/>
        <v>0</v>
      </c>
      <c r="BP51" s="162">
        <f t="shared" si="130"/>
        <v>0</v>
      </c>
      <c r="BQ51" s="162">
        <f t="shared" si="131"/>
        <v>0</v>
      </c>
      <c r="BR51" s="162">
        <f t="shared" si="132"/>
        <v>0</v>
      </c>
      <c r="BS51" s="162">
        <f t="shared" si="133"/>
        <v>0</v>
      </c>
      <c r="BT51" s="162">
        <f t="shared" si="134"/>
        <v>0</v>
      </c>
      <c r="BU51" s="162">
        <f t="shared" si="135"/>
        <v>0</v>
      </c>
      <c r="BV51" s="162">
        <f t="shared" si="136"/>
        <v>0</v>
      </c>
      <c r="BW51" s="162">
        <f t="shared" si="137"/>
        <v>0</v>
      </c>
      <c r="BX51" s="162">
        <f t="shared" si="138"/>
        <v>0</v>
      </c>
      <c r="BY51" s="162">
        <f t="shared" si="139"/>
        <v>0</v>
      </c>
      <c r="BZ51" s="162">
        <f t="shared" si="140"/>
        <v>0</v>
      </c>
      <c r="CA51" s="162">
        <f t="shared" si="141"/>
        <v>0</v>
      </c>
      <c r="CB51" s="162">
        <f t="shared" si="142"/>
        <v>0</v>
      </c>
      <c r="CC51" s="162">
        <f t="shared" si="143"/>
        <v>0</v>
      </c>
      <c r="CD51" s="162">
        <f t="shared" si="144"/>
        <v>0</v>
      </c>
      <c r="CE51" s="162">
        <f t="shared" si="145"/>
        <v>0</v>
      </c>
      <c r="CF51" s="162">
        <f t="shared" si="146"/>
        <v>0</v>
      </c>
      <c r="CG51" s="162">
        <f t="shared" si="147"/>
        <v>0</v>
      </c>
      <c r="CH51" s="162">
        <f t="shared" si="148"/>
        <v>0</v>
      </c>
      <c r="CL51" s="162">
        <f t="shared" si="149"/>
        <v>0</v>
      </c>
      <c r="CM51" s="162">
        <f t="shared" si="150"/>
        <v>0</v>
      </c>
      <c r="CN51" s="162">
        <f t="shared" si="151"/>
        <v>0</v>
      </c>
      <c r="CO51" s="162">
        <f t="shared" si="152"/>
        <v>0</v>
      </c>
      <c r="CP51" s="162">
        <f t="shared" si="153"/>
        <v>0</v>
      </c>
      <c r="CQ51" s="162">
        <f t="shared" si="154"/>
        <v>0</v>
      </c>
      <c r="CR51" s="162">
        <f t="shared" si="155"/>
        <v>0</v>
      </c>
      <c r="CS51" s="162">
        <f t="shared" si="156"/>
        <v>0</v>
      </c>
      <c r="CT51" s="162">
        <f t="shared" si="157"/>
        <v>0</v>
      </c>
      <c r="CU51" s="162">
        <f t="shared" si="158"/>
        <v>0</v>
      </c>
      <c r="CV51" s="162">
        <f t="shared" si="159"/>
        <v>0</v>
      </c>
      <c r="CW51" s="162">
        <f t="shared" si="160"/>
        <v>0</v>
      </c>
      <c r="CY51" s="162">
        <f t="shared" si="161"/>
        <v>1</v>
      </c>
      <c r="CZ51" s="162">
        <f t="shared" si="166"/>
        <v>1</v>
      </c>
      <c r="DA51" s="162">
        <f t="shared" si="166"/>
        <v>1</v>
      </c>
      <c r="DB51" s="162">
        <f t="shared" si="166"/>
        <v>1</v>
      </c>
      <c r="DC51" s="162">
        <f t="shared" si="165"/>
        <v>1</v>
      </c>
      <c r="DD51" s="162">
        <f t="shared" si="165"/>
        <v>1</v>
      </c>
      <c r="DE51" s="162">
        <f t="shared" si="165"/>
        <v>1</v>
      </c>
      <c r="DF51" s="162">
        <f t="shared" si="165"/>
        <v>1</v>
      </c>
      <c r="DG51" s="162">
        <f t="shared" si="165"/>
        <v>1</v>
      </c>
      <c r="DH51" s="162">
        <f t="shared" si="165"/>
        <v>1</v>
      </c>
      <c r="DI51" s="162">
        <f t="shared" si="165"/>
        <v>1</v>
      </c>
      <c r="DJ51" s="162">
        <f t="shared" si="165"/>
        <v>1</v>
      </c>
      <c r="DK51" s="162">
        <f t="shared" si="165"/>
        <v>1</v>
      </c>
    </row>
    <row r="52" spans="1:115" hidden="1" x14ac:dyDescent="0.2">
      <c r="A52" s="198"/>
      <c r="B52" s="199"/>
      <c r="C52" s="199"/>
      <c r="D52" s="200"/>
      <c r="E52" s="201"/>
      <c r="F52" s="202"/>
      <c r="G52" s="203"/>
      <c r="H52" s="202"/>
      <c r="I52" s="202"/>
      <c r="J52" s="203"/>
      <c r="K52" s="202"/>
      <c r="L52" s="202"/>
      <c r="M52" s="203"/>
      <c r="N52" s="202"/>
      <c r="O52" s="202"/>
      <c r="P52" s="203"/>
      <c r="Q52" s="202"/>
      <c r="R52" s="202"/>
      <c r="S52" s="203"/>
      <c r="T52" s="202"/>
      <c r="U52" s="202"/>
      <c r="V52" s="203"/>
      <c r="W52" s="202"/>
      <c r="X52" s="202"/>
      <c r="Y52" s="203"/>
      <c r="Z52" s="202"/>
      <c r="AA52" s="202"/>
      <c r="AB52" s="203"/>
      <c r="AC52" s="202"/>
      <c r="AD52" s="202"/>
      <c r="AE52" s="203"/>
      <c r="AF52" s="202"/>
      <c r="AG52" s="202"/>
      <c r="AH52" s="203"/>
      <c r="AI52" s="202"/>
      <c r="AJ52" s="202"/>
      <c r="AK52" s="203"/>
      <c r="AL52" s="202"/>
      <c r="AM52" s="202"/>
      <c r="AN52" s="203"/>
      <c r="AO52" s="200"/>
      <c r="AP52" s="200"/>
      <c r="AQ52" s="211">
        <f>IF(ISNA(HLOOKUP("o",$AY52:$CH$58,59-ROW(),0)),0,HLOOKUP("o",$AY52:$CH$58,59-ROW(),0))</f>
        <v>0</v>
      </c>
      <c r="AR52" s="211">
        <f t="shared" si="110"/>
        <v>0</v>
      </c>
      <c r="AS52" s="205">
        <f t="shared" si="163"/>
        <v>8</v>
      </c>
      <c r="AT52" s="206" t="str">
        <f t="shared" si="111"/>
        <v/>
      </c>
      <c r="AW52" s="207">
        <f t="shared" si="164"/>
        <v>0</v>
      </c>
      <c r="AX52" s="206">
        <f t="shared" si="112"/>
        <v>-1</v>
      </c>
      <c r="AY52" s="162">
        <f t="shared" si="113"/>
        <v>0</v>
      </c>
      <c r="AZ52" s="162">
        <f t="shared" si="114"/>
        <v>0</v>
      </c>
      <c r="BA52" s="162">
        <f t="shared" si="115"/>
        <v>0</v>
      </c>
      <c r="BB52" s="162">
        <f t="shared" si="116"/>
        <v>0</v>
      </c>
      <c r="BC52" s="162">
        <f t="shared" si="117"/>
        <v>0</v>
      </c>
      <c r="BD52" s="162">
        <f t="shared" si="118"/>
        <v>0</v>
      </c>
      <c r="BE52" s="162">
        <f t="shared" si="119"/>
        <v>0</v>
      </c>
      <c r="BF52" s="162">
        <f t="shared" si="120"/>
        <v>0</v>
      </c>
      <c r="BG52" s="162">
        <f t="shared" si="121"/>
        <v>0</v>
      </c>
      <c r="BH52" s="162">
        <f t="shared" si="122"/>
        <v>0</v>
      </c>
      <c r="BI52" s="162">
        <f t="shared" si="123"/>
        <v>0</v>
      </c>
      <c r="BJ52" s="162">
        <f t="shared" si="124"/>
        <v>0</v>
      </c>
      <c r="BK52" s="162">
        <f t="shared" si="125"/>
        <v>0</v>
      </c>
      <c r="BL52" s="162">
        <f t="shared" si="126"/>
        <v>0</v>
      </c>
      <c r="BM52" s="162">
        <f t="shared" si="127"/>
        <v>0</v>
      </c>
      <c r="BN52" s="162">
        <f t="shared" si="128"/>
        <v>0</v>
      </c>
      <c r="BO52" s="162">
        <f t="shared" si="129"/>
        <v>0</v>
      </c>
      <c r="BP52" s="162">
        <f t="shared" si="130"/>
        <v>0</v>
      </c>
      <c r="BQ52" s="162">
        <f t="shared" si="131"/>
        <v>0</v>
      </c>
      <c r="BR52" s="162">
        <f t="shared" si="132"/>
        <v>0</v>
      </c>
      <c r="BS52" s="162">
        <f t="shared" si="133"/>
        <v>0</v>
      </c>
      <c r="BT52" s="162">
        <f t="shared" si="134"/>
        <v>0</v>
      </c>
      <c r="BU52" s="162">
        <f t="shared" si="135"/>
        <v>0</v>
      </c>
      <c r="BV52" s="162">
        <f t="shared" si="136"/>
        <v>0</v>
      </c>
      <c r="BW52" s="162">
        <f t="shared" si="137"/>
        <v>0</v>
      </c>
      <c r="BX52" s="162">
        <f t="shared" si="138"/>
        <v>0</v>
      </c>
      <c r="BY52" s="162">
        <f t="shared" si="139"/>
        <v>0</v>
      </c>
      <c r="BZ52" s="162">
        <f t="shared" si="140"/>
        <v>0</v>
      </c>
      <c r="CA52" s="162">
        <f t="shared" si="141"/>
        <v>0</v>
      </c>
      <c r="CB52" s="162">
        <f t="shared" si="142"/>
        <v>0</v>
      </c>
      <c r="CC52" s="162">
        <f t="shared" si="143"/>
        <v>0</v>
      </c>
      <c r="CD52" s="162">
        <f t="shared" si="144"/>
        <v>0</v>
      </c>
      <c r="CE52" s="162">
        <f t="shared" si="145"/>
        <v>0</v>
      </c>
      <c r="CF52" s="162">
        <f t="shared" si="146"/>
        <v>0</v>
      </c>
      <c r="CG52" s="162">
        <f t="shared" si="147"/>
        <v>0</v>
      </c>
      <c r="CH52" s="162">
        <f t="shared" si="148"/>
        <v>0</v>
      </c>
      <c r="CL52" s="162">
        <f t="shared" si="149"/>
        <v>0</v>
      </c>
      <c r="CM52" s="162">
        <f t="shared" si="150"/>
        <v>0</v>
      </c>
      <c r="CN52" s="162">
        <f t="shared" si="151"/>
        <v>0</v>
      </c>
      <c r="CO52" s="162">
        <f t="shared" si="152"/>
        <v>0</v>
      </c>
      <c r="CP52" s="162">
        <f t="shared" si="153"/>
        <v>0</v>
      </c>
      <c r="CQ52" s="162">
        <f t="shared" si="154"/>
        <v>0</v>
      </c>
      <c r="CR52" s="162">
        <f t="shared" si="155"/>
        <v>0</v>
      </c>
      <c r="CS52" s="162">
        <f t="shared" si="156"/>
        <v>0</v>
      </c>
      <c r="CT52" s="162">
        <f t="shared" si="157"/>
        <v>0</v>
      </c>
      <c r="CU52" s="162">
        <f t="shared" si="158"/>
        <v>0</v>
      </c>
      <c r="CV52" s="162">
        <f t="shared" si="159"/>
        <v>0</v>
      </c>
      <c r="CW52" s="162">
        <f t="shared" si="160"/>
        <v>0</v>
      </c>
      <c r="CY52" s="162">
        <f t="shared" si="161"/>
        <v>1</v>
      </c>
      <c r="CZ52" s="162">
        <f t="shared" si="166"/>
        <v>1</v>
      </c>
      <c r="DA52" s="162">
        <f t="shared" si="166"/>
        <v>1</v>
      </c>
      <c r="DB52" s="162">
        <f t="shared" si="166"/>
        <v>1</v>
      </c>
      <c r="DC52" s="162">
        <f t="shared" si="165"/>
        <v>1</v>
      </c>
      <c r="DD52" s="162">
        <f t="shared" si="165"/>
        <v>1</v>
      </c>
      <c r="DE52" s="162">
        <f t="shared" si="165"/>
        <v>1</v>
      </c>
      <c r="DF52" s="162">
        <f t="shared" si="165"/>
        <v>1</v>
      </c>
      <c r="DG52" s="162">
        <f t="shared" si="165"/>
        <v>1</v>
      </c>
      <c r="DH52" s="162">
        <f t="shared" si="165"/>
        <v>1</v>
      </c>
      <c r="DI52" s="162">
        <f t="shared" si="165"/>
        <v>1</v>
      </c>
      <c r="DJ52" s="162">
        <f t="shared" si="165"/>
        <v>1</v>
      </c>
      <c r="DK52" s="162">
        <f t="shared" si="165"/>
        <v>1</v>
      </c>
    </row>
    <row r="53" spans="1:115" hidden="1" x14ac:dyDescent="0.2">
      <c r="A53" s="198"/>
      <c r="B53" s="199"/>
      <c r="C53" s="199"/>
      <c r="D53" s="200"/>
      <c r="E53" s="201"/>
      <c r="F53" s="202"/>
      <c r="G53" s="203"/>
      <c r="H53" s="202"/>
      <c r="I53" s="202"/>
      <c r="J53" s="203"/>
      <c r="K53" s="202"/>
      <c r="L53" s="202"/>
      <c r="M53" s="203"/>
      <c r="N53" s="202"/>
      <c r="O53" s="202"/>
      <c r="P53" s="203"/>
      <c r="Q53" s="202"/>
      <c r="R53" s="202"/>
      <c r="S53" s="203"/>
      <c r="T53" s="202"/>
      <c r="U53" s="202"/>
      <c r="V53" s="203"/>
      <c r="W53" s="202"/>
      <c r="X53" s="202"/>
      <c r="Y53" s="203"/>
      <c r="Z53" s="202"/>
      <c r="AA53" s="202"/>
      <c r="AB53" s="203"/>
      <c r="AC53" s="202"/>
      <c r="AD53" s="202"/>
      <c r="AE53" s="203"/>
      <c r="AF53" s="202"/>
      <c r="AG53" s="202"/>
      <c r="AH53" s="203"/>
      <c r="AI53" s="202"/>
      <c r="AJ53" s="202"/>
      <c r="AK53" s="203"/>
      <c r="AL53" s="202"/>
      <c r="AM53" s="202"/>
      <c r="AN53" s="203"/>
      <c r="AO53" s="200"/>
      <c r="AP53" s="200"/>
      <c r="AQ53" s="211">
        <f>IF(ISNA(HLOOKUP("o",$AY53:$CH$58,59-ROW(),0)),0,HLOOKUP("o",$AY53:$CH$58,59-ROW(),0))</f>
        <v>0</v>
      </c>
      <c r="AR53" s="211">
        <f t="shared" si="110"/>
        <v>0</v>
      </c>
      <c r="AS53" s="205">
        <f t="shared" si="163"/>
        <v>8</v>
      </c>
      <c r="AT53" s="206" t="str">
        <f t="shared" si="111"/>
        <v/>
      </c>
      <c r="AW53" s="207">
        <f t="shared" si="164"/>
        <v>0</v>
      </c>
      <c r="AX53" s="206">
        <f t="shared" si="112"/>
        <v>-1</v>
      </c>
      <c r="AY53" s="162">
        <f t="shared" si="113"/>
        <v>0</v>
      </c>
      <c r="AZ53" s="162">
        <f t="shared" si="114"/>
        <v>0</v>
      </c>
      <c r="BA53" s="162">
        <f t="shared" si="115"/>
        <v>0</v>
      </c>
      <c r="BB53" s="162">
        <f t="shared" si="116"/>
        <v>0</v>
      </c>
      <c r="BC53" s="162">
        <f t="shared" si="117"/>
        <v>0</v>
      </c>
      <c r="BD53" s="162">
        <f t="shared" si="118"/>
        <v>0</v>
      </c>
      <c r="BE53" s="162">
        <f t="shared" si="119"/>
        <v>0</v>
      </c>
      <c r="BF53" s="162">
        <f t="shared" si="120"/>
        <v>0</v>
      </c>
      <c r="BG53" s="162">
        <f t="shared" si="121"/>
        <v>0</v>
      </c>
      <c r="BH53" s="162">
        <f t="shared" si="122"/>
        <v>0</v>
      </c>
      <c r="BI53" s="162">
        <f t="shared" si="123"/>
        <v>0</v>
      </c>
      <c r="BJ53" s="162">
        <f t="shared" si="124"/>
        <v>0</v>
      </c>
      <c r="BK53" s="162">
        <f t="shared" si="125"/>
        <v>0</v>
      </c>
      <c r="BL53" s="162">
        <f t="shared" si="126"/>
        <v>0</v>
      </c>
      <c r="BM53" s="162">
        <f t="shared" si="127"/>
        <v>0</v>
      </c>
      <c r="BN53" s="162">
        <f t="shared" si="128"/>
        <v>0</v>
      </c>
      <c r="BO53" s="162">
        <f t="shared" si="129"/>
        <v>0</v>
      </c>
      <c r="BP53" s="162">
        <f t="shared" si="130"/>
        <v>0</v>
      </c>
      <c r="BQ53" s="162">
        <f t="shared" si="131"/>
        <v>0</v>
      </c>
      <c r="BR53" s="162">
        <f t="shared" si="132"/>
        <v>0</v>
      </c>
      <c r="BS53" s="162">
        <f t="shared" si="133"/>
        <v>0</v>
      </c>
      <c r="BT53" s="162">
        <f t="shared" si="134"/>
        <v>0</v>
      </c>
      <c r="BU53" s="162">
        <f t="shared" si="135"/>
        <v>0</v>
      </c>
      <c r="BV53" s="162">
        <f t="shared" si="136"/>
        <v>0</v>
      </c>
      <c r="BW53" s="162">
        <f t="shared" si="137"/>
        <v>0</v>
      </c>
      <c r="BX53" s="162">
        <f t="shared" si="138"/>
        <v>0</v>
      </c>
      <c r="BY53" s="162">
        <f t="shared" si="139"/>
        <v>0</v>
      </c>
      <c r="BZ53" s="162">
        <f t="shared" si="140"/>
        <v>0</v>
      </c>
      <c r="CA53" s="162">
        <f t="shared" si="141"/>
        <v>0</v>
      </c>
      <c r="CB53" s="162">
        <f t="shared" si="142"/>
        <v>0</v>
      </c>
      <c r="CC53" s="162">
        <f t="shared" si="143"/>
        <v>0</v>
      </c>
      <c r="CD53" s="162">
        <f t="shared" si="144"/>
        <v>0</v>
      </c>
      <c r="CE53" s="162">
        <f t="shared" si="145"/>
        <v>0</v>
      </c>
      <c r="CF53" s="162">
        <f t="shared" si="146"/>
        <v>0</v>
      </c>
      <c r="CG53" s="162">
        <f t="shared" si="147"/>
        <v>0</v>
      </c>
      <c r="CH53" s="162">
        <f t="shared" si="148"/>
        <v>0</v>
      </c>
      <c r="CL53" s="162">
        <f t="shared" si="149"/>
        <v>0</v>
      </c>
      <c r="CM53" s="162">
        <f t="shared" si="150"/>
        <v>0</v>
      </c>
      <c r="CN53" s="162">
        <f t="shared" si="151"/>
        <v>0</v>
      </c>
      <c r="CO53" s="162">
        <f t="shared" si="152"/>
        <v>0</v>
      </c>
      <c r="CP53" s="162">
        <f t="shared" si="153"/>
        <v>0</v>
      </c>
      <c r="CQ53" s="162">
        <f t="shared" si="154"/>
        <v>0</v>
      </c>
      <c r="CR53" s="162">
        <f t="shared" si="155"/>
        <v>0</v>
      </c>
      <c r="CS53" s="162">
        <f t="shared" si="156"/>
        <v>0</v>
      </c>
      <c r="CT53" s="162">
        <f t="shared" si="157"/>
        <v>0</v>
      </c>
      <c r="CU53" s="162">
        <f t="shared" si="158"/>
        <v>0</v>
      </c>
      <c r="CV53" s="162">
        <f t="shared" si="159"/>
        <v>0</v>
      </c>
      <c r="CW53" s="162">
        <f t="shared" si="160"/>
        <v>0</v>
      </c>
      <c r="CY53" s="162">
        <f t="shared" si="161"/>
        <v>1</v>
      </c>
      <c r="CZ53" s="162">
        <f t="shared" si="166"/>
        <v>1</v>
      </c>
      <c r="DA53" s="162">
        <f t="shared" si="166"/>
        <v>1</v>
      </c>
      <c r="DB53" s="162">
        <f t="shared" si="166"/>
        <v>1</v>
      </c>
      <c r="DC53" s="162">
        <f t="shared" si="165"/>
        <v>1</v>
      </c>
      <c r="DD53" s="162">
        <f t="shared" si="165"/>
        <v>1</v>
      </c>
      <c r="DE53" s="162">
        <f t="shared" si="165"/>
        <v>1</v>
      </c>
      <c r="DF53" s="162">
        <f t="shared" si="165"/>
        <v>1</v>
      </c>
      <c r="DG53" s="162">
        <f t="shared" si="165"/>
        <v>1</v>
      </c>
      <c r="DH53" s="162">
        <f t="shared" si="165"/>
        <v>1</v>
      </c>
      <c r="DI53" s="162">
        <f t="shared" si="165"/>
        <v>1</v>
      </c>
      <c r="DJ53" s="162">
        <f t="shared" si="165"/>
        <v>1</v>
      </c>
      <c r="DK53" s="162">
        <f t="shared" si="165"/>
        <v>1</v>
      </c>
    </row>
    <row r="54" spans="1:115" hidden="1" x14ac:dyDescent="0.2">
      <c r="A54" s="198"/>
      <c r="B54" s="199"/>
      <c r="C54" s="199"/>
      <c r="D54" s="200"/>
      <c r="E54" s="201"/>
      <c r="F54" s="202"/>
      <c r="G54" s="203"/>
      <c r="H54" s="202"/>
      <c r="I54" s="202"/>
      <c r="J54" s="203"/>
      <c r="K54" s="202"/>
      <c r="L54" s="202"/>
      <c r="M54" s="203"/>
      <c r="N54" s="202"/>
      <c r="O54" s="202"/>
      <c r="P54" s="203"/>
      <c r="Q54" s="202"/>
      <c r="R54" s="202"/>
      <c r="S54" s="203"/>
      <c r="T54" s="202"/>
      <c r="U54" s="202"/>
      <c r="V54" s="203"/>
      <c r="W54" s="202"/>
      <c r="X54" s="202"/>
      <c r="Y54" s="203"/>
      <c r="Z54" s="202"/>
      <c r="AA54" s="202"/>
      <c r="AB54" s="203"/>
      <c r="AC54" s="202"/>
      <c r="AD54" s="202"/>
      <c r="AE54" s="203"/>
      <c r="AF54" s="202"/>
      <c r="AG54" s="202"/>
      <c r="AH54" s="203"/>
      <c r="AI54" s="202"/>
      <c r="AJ54" s="202"/>
      <c r="AK54" s="203"/>
      <c r="AL54" s="202"/>
      <c r="AM54" s="202"/>
      <c r="AN54" s="203"/>
      <c r="AO54" s="200"/>
      <c r="AP54" s="200"/>
      <c r="AQ54" s="211">
        <f>IF(ISNA(HLOOKUP("o",$AY54:$CH$58,59-ROW(),0)),0,HLOOKUP("o",$AY54:$CH$58,59-ROW(),0))</f>
        <v>0</v>
      </c>
      <c r="AR54" s="211">
        <f t="shared" si="110"/>
        <v>0</v>
      </c>
      <c r="AS54" s="205">
        <f t="shared" si="163"/>
        <v>8</v>
      </c>
      <c r="AT54" s="206" t="str">
        <f t="shared" si="111"/>
        <v/>
      </c>
      <c r="AW54" s="207">
        <f t="shared" si="164"/>
        <v>0</v>
      </c>
      <c r="AX54" s="206">
        <f t="shared" si="112"/>
        <v>-1</v>
      </c>
      <c r="AY54" s="162">
        <f t="shared" si="113"/>
        <v>0</v>
      </c>
      <c r="AZ54" s="162">
        <f t="shared" si="114"/>
        <v>0</v>
      </c>
      <c r="BA54" s="162">
        <f t="shared" si="115"/>
        <v>0</v>
      </c>
      <c r="BB54" s="162">
        <f t="shared" si="116"/>
        <v>0</v>
      </c>
      <c r="BC54" s="162">
        <f t="shared" si="117"/>
        <v>0</v>
      </c>
      <c r="BD54" s="162">
        <f t="shared" si="118"/>
        <v>0</v>
      </c>
      <c r="BE54" s="162">
        <f t="shared" si="119"/>
        <v>0</v>
      </c>
      <c r="BF54" s="162">
        <f t="shared" si="120"/>
        <v>0</v>
      </c>
      <c r="BG54" s="162">
        <f t="shared" si="121"/>
        <v>0</v>
      </c>
      <c r="BH54" s="162">
        <f t="shared" si="122"/>
        <v>0</v>
      </c>
      <c r="BI54" s="162">
        <f t="shared" si="123"/>
        <v>0</v>
      </c>
      <c r="BJ54" s="162">
        <f t="shared" si="124"/>
        <v>0</v>
      </c>
      <c r="BK54" s="162">
        <f t="shared" si="125"/>
        <v>0</v>
      </c>
      <c r="BL54" s="162">
        <f t="shared" si="126"/>
        <v>0</v>
      </c>
      <c r="BM54" s="162">
        <f t="shared" si="127"/>
        <v>0</v>
      </c>
      <c r="BN54" s="162">
        <f t="shared" si="128"/>
        <v>0</v>
      </c>
      <c r="BO54" s="162">
        <f t="shared" si="129"/>
        <v>0</v>
      </c>
      <c r="BP54" s="162">
        <f t="shared" si="130"/>
        <v>0</v>
      </c>
      <c r="BQ54" s="162">
        <f t="shared" si="131"/>
        <v>0</v>
      </c>
      <c r="BR54" s="162">
        <f t="shared" si="132"/>
        <v>0</v>
      </c>
      <c r="BS54" s="162">
        <f t="shared" si="133"/>
        <v>0</v>
      </c>
      <c r="BT54" s="162">
        <f t="shared" si="134"/>
        <v>0</v>
      </c>
      <c r="BU54" s="162">
        <f t="shared" si="135"/>
        <v>0</v>
      </c>
      <c r="BV54" s="162">
        <f t="shared" si="136"/>
        <v>0</v>
      </c>
      <c r="BW54" s="162">
        <f t="shared" si="137"/>
        <v>0</v>
      </c>
      <c r="BX54" s="162">
        <f t="shared" si="138"/>
        <v>0</v>
      </c>
      <c r="BY54" s="162">
        <f t="shared" si="139"/>
        <v>0</v>
      </c>
      <c r="BZ54" s="162">
        <f t="shared" si="140"/>
        <v>0</v>
      </c>
      <c r="CA54" s="162">
        <f t="shared" si="141"/>
        <v>0</v>
      </c>
      <c r="CB54" s="162">
        <f t="shared" si="142"/>
        <v>0</v>
      </c>
      <c r="CC54" s="162">
        <f t="shared" si="143"/>
        <v>0</v>
      </c>
      <c r="CD54" s="162">
        <f t="shared" si="144"/>
        <v>0</v>
      </c>
      <c r="CE54" s="162">
        <f t="shared" si="145"/>
        <v>0</v>
      </c>
      <c r="CF54" s="162">
        <f t="shared" si="146"/>
        <v>0</v>
      </c>
      <c r="CG54" s="162">
        <f t="shared" si="147"/>
        <v>0</v>
      </c>
      <c r="CH54" s="162">
        <f t="shared" si="148"/>
        <v>0</v>
      </c>
      <c r="CL54" s="162">
        <f t="shared" si="149"/>
        <v>0</v>
      </c>
      <c r="CM54" s="162">
        <f t="shared" si="150"/>
        <v>0</v>
      </c>
      <c r="CN54" s="162">
        <f t="shared" si="151"/>
        <v>0</v>
      </c>
      <c r="CO54" s="162">
        <f t="shared" si="152"/>
        <v>0</v>
      </c>
      <c r="CP54" s="162">
        <f t="shared" si="153"/>
        <v>0</v>
      </c>
      <c r="CQ54" s="162">
        <f t="shared" si="154"/>
        <v>0</v>
      </c>
      <c r="CR54" s="162">
        <f t="shared" si="155"/>
        <v>0</v>
      </c>
      <c r="CS54" s="162">
        <f t="shared" si="156"/>
        <v>0</v>
      </c>
      <c r="CT54" s="162">
        <f t="shared" si="157"/>
        <v>0</v>
      </c>
      <c r="CU54" s="162">
        <f t="shared" si="158"/>
        <v>0</v>
      </c>
      <c r="CV54" s="162">
        <f t="shared" si="159"/>
        <v>0</v>
      </c>
      <c r="CW54" s="162">
        <f t="shared" si="160"/>
        <v>0</v>
      </c>
      <c r="CY54" s="162">
        <f t="shared" si="161"/>
        <v>1</v>
      </c>
      <c r="CZ54" s="162">
        <f t="shared" si="166"/>
        <v>1</v>
      </c>
      <c r="DA54" s="162">
        <f t="shared" si="166"/>
        <v>1</v>
      </c>
      <c r="DB54" s="162">
        <f t="shared" si="166"/>
        <v>1</v>
      </c>
      <c r="DC54" s="162">
        <f t="shared" si="165"/>
        <v>1</v>
      </c>
      <c r="DD54" s="162">
        <f t="shared" si="165"/>
        <v>1</v>
      </c>
      <c r="DE54" s="162">
        <f t="shared" si="165"/>
        <v>1</v>
      </c>
      <c r="DF54" s="162">
        <f t="shared" si="165"/>
        <v>1</v>
      </c>
      <c r="DG54" s="162">
        <f t="shared" si="165"/>
        <v>1</v>
      </c>
      <c r="DH54" s="162">
        <f t="shared" si="165"/>
        <v>1</v>
      </c>
      <c r="DI54" s="162">
        <f t="shared" si="165"/>
        <v>1</v>
      </c>
      <c r="DJ54" s="162">
        <f t="shared" si="165"/>
        <v>1</v>
      </c>
      <c r="DK54" s="162">
        <f t="shared" si="165"/>
        <v>1</v>
      </c>
    </row>
    <row r="55" spans="1:115" hidden="1" x14ac:dyDescent="0.2">
      <c r="A55" s="198"/>
      <c r="B55" s="199"/>
      <c r="C55" s="199"/>
      <c r="D55" s="200"/>
      <c r="E55" s="201"/>
      <c r="F55" s="202"/>
      <c r="G55" s="203"/>
      <c r="H55" s="202"/>
      <c r="I55" s="202"/>
      <c r="J55" s="203"/>
      <c r="K55" s="202"/>
      <c r="L55" s="202"/>
      <c r="M55" s="203"/>
      <c r="N55" s="202"/>
      <c r="O55" s="202"/>
      <c r="P55" s="203"/>
      <c r="Q55" s="202"/>
      <c r="R55" s="202"/>
      <c r="S55" s="203"/>
      <c r="T55" s="202"/>
      <c r="U55" s="202"/>
      <c r="V55" s="203"/>
      <c r="W55" s="202"/>
      <c r="X55" s="202"/>
      <c r="Y55" s="203"/>
      <c r="Z55" s="202"/>
      <c r="AA55" s="202"/>
      <c r="AB55" s="203"/>
      <c r="AC55" s="202"/>
      <c r="AD55" s="202"/>
      <c r="AE55" s="203"/>
      <c r="AF55" s="202"/>
      <c r="AG55" s="202"/>
      <c r="AH55" s="203"/>
      <c r="AI55" s="202"/>
      <c r="AJ55" s="202"/>
      <c r="AK55" s="203"/>
      <c r="AL55" s="202"/>
      <c r="AM55" s="202"/>
      <c r="AN55" s="203"/>
      <c r="AO55" s="200"/>
      <c r="AP55" s="200"/>
      <c r="AQ55" s="211">
        <f>IF(ISNA(HLOOKUP("o",$AY55:$CH$58,59-ROW(),0)),0,HLOOKUP("o",$AY55:$CH$58,59-ROW(),0))</f>
        <v>0</v>
      </c>
      <c r="AR55" s="211">
        <f t="shared" si="110"/>
        <v>0</v>
      </c>
      <c r="AS55" s="205">
        <f t="shared" si="163"/>
        <v>8</v>
      </c>
      <c r="AT55" s="206" t="str">
        <f t="shared" si="111"/>
        <v/>
      </c>
      <c r="AW55" s="207">
        <f t="shared" si="164"/>
        <v>0</v>
      </c>
      <c r="AX55" s="206">
        <f t="shared" si="112"/>
        <v>-1</v>
      </c>
      <c r="AY55" s="162">
        <f t="shared" si="113"/>
        <v>0</v>
      </c>
      <c r="AZ55" s="162">
        <f t="shared" si="114"/>
        <v>0</v>
      </c>
      <c r="BA55" s="162">
        <f t="shared" si="115"/>
        <v>0</v>
      </c>
      <c r="BB55" s="162">
        <f t="shared" si="116"/>
        <v>0</v>
      </c>
      <c r="BC55" s="162">
        <f t="shared" si="117"/>
        <v>0</v>
      </c>
      <c r="BD55" s="162">
        <f t="shared" si="118"/>
        <v>0</v>
      </c>
      <c r="BE55" s="162">
        <f t="shared" si="119"/>
        <v>0</v>
      </c>
      <c r="BF55" s="162">
        <f t="shared" si="120"/>
        <v>0</v>
      </c>
      <c r="BG55" s="162">
        <f t="shared" si="121"/>
        <v>0</v>
      </c>
      <c r="BH55" s="162">
        <f t="shared" si="122"/>
        <v>0</v>
      </c>
      <c r="BI55" s="162">
        <f t="shared" si="123"/>
        <v>0</v>
      </c>
      <c r="BJ55" s="162">
        <f t="shared" si="124"/>
        <v>0</v>
      </c>
      <c r="BK55" s="162">
        <f t="shared" si="125"/>
        <v>0</v>
      </c>
      <c r="BL55" s="162">
        <f t="shared" si="126"/>
        <v>0</v>
      </c>
      <c r="BM55" s="162">
        <f t="shared" si="127"/>
        <v>0</v>
      </c>
      <c r="BN55" s="162">
        <f t="shared" si="128"/>
        <v>0</v>
      </c>
      <c r="BO55" s="162">
        <f t="shared" si="129"/>
        <v>0</v>
      </c>
      <c r="BP55" s="162">
        <f t="shared" si="130"/>
        <v>0</v>
      </c>
      <c r="BQ55" s="162">
        <f t="shared" si="131"/>
        <v>0</v>
      </c>
      <c r="BR55" s="162">
        <f t="shared" si="132"/>
        <v>0</v>
      </c>
      <c r="BS55" s="162">
        <f t="shared" si="133"/>
        <v>0</v>
      </c>
      <c r="BT55" s="162">
        <f t="shared" si="134"/>
        <v>0</v>
      </c>
      <c r="BU55" s="162">
        <f t="shared" si="135"/>
        <v>0</v>
      </c>
      <c r="BV55" s="162">
        <f t="shared" si="136"/>
        <v>0</v>
      </c>
      <c r="BW55" s="162">
        <f t="shared" si="137"/>
        <v>0</v>
      </c>
      <c r="BX55" s="162">
        <f t="shared" si="138"/>
        <v>0</v>
      </c>
      <c r="BY55" s="162">
        <f t="shared" si="139"/>
        <v>0</v>
      </c>
      <c r="BZ55" s="162">
        <f t="shared" si="140"/>
        <v>0</v>
      </c>
      <c r="CA55" s="162">
        <f t="shared" si="141"/>
        <v>0</v>
      </c>
      <c r="CB55" s="162">
        <f t="shared" si="142"/>
        <v>0</v>
      </c>
      <c r="CC55" s="162">
        <f t="shared" si="143"/>
        <v>0</v>
      </c>
      <c r="CD55" s="162">
        <f t="shared" si="144"/>
        <v>0</v>
      </c>
      <c r="CE55" s="162">
        <f t="shared" si="145"/>
        <v>0</v>
      </c>
      <c r="CF55" s="162">
        <f t="shared" si="146"/>
        <v>0</v>
      </c>
      <c r="CG55" s="162">
        <f t="shared" si="147"/>
        <v>0</v>
      </c>
      <c r="CH55" s="162">
        <f t="shared" si="148"/>
        <v>0</v>
      </c>
      <c r="CL55" s="162">
        <f t="shared" si="149"/>
        <v>0</v>
      </c>
      <c r="CM55" s="162">
        <f t="shared" si="150"/>
        <v>0</v>
      </c>
      <c r="CN55" s="162">
        <f t="shared" si="151"/>
        <v>0</v>
      </c>
      <c r="CO55" s="162">
        <f t="shared" si="152"/>
        <v>0</v>
      </c>
      <c r="CP55" s="162">
        <f t="shared" si="153"/>
        <v>0</v>
      </c>
      <c r="CQ55" s="162">
        <f t="shared" si="154"/>
        <v>0</v>
      </c>
      <c r="CR55" s="162">
        <f t="shared" si="155"/>
        <v>0</v>
      </c>
      <c r="CS55" s="162">
        <f t="shared" si="156"/>
        <v>0</v>
      </c>
      <c r="CT55" s="162">
        <f t="shared" si="157"/>
        <v>0</v>
      </c>
      <c r="CU55" s="162">
        <f t="shared" si="158"/>
        <v>0</v>
      </c>
      <c r="CV55" s="162">
        <f t="shared" si="159"/>
        <v>0</v>
      </c>
      <c r="CW55" s="162">
        <f t="shared" si="160"/>
        <v>0</v>
      </c>
      <c r="CY55" s="162">
        <f t="shared" si="161"/>
        <v>1</v>
      </c>
      <c r="CZ55" s="162">
        <f t="shared" si="166"/>
        <v>1</v>
      </c>
      <c r="DA55" s="162">
        <f t="shared" si="166"/>
        <v>1</v>
      </c>
      <c r="DB55" s="162">
        <f t="shared" si="166"/>
        <v>1</v>
      </c>
      <c r="DC55" s="162">
        <f t="shared" si="165"/>
        <v>1</v>
      </c>
      <c r="DD55" s="162">
        <f t="shared" si="165"/>
        <v>1</v>
      </c>
      <c r="DE55" s="162">
        <f t="shared" si="165"/>
        <v>1</v>
      </c>
      <c r="DF55" s="162">
        <f t="shared" si="165"/>
        <v>1</v>
      </c>
      <c r="DG55" s="162">
        <f t="shared" si="165"/>
        <v>1</v>
      </c>
      <c r="DH55" s="162">
        <f t="shared" si="165"/>
        <v>1</v>
      </c>
      <c r="DI55" s="162">
        <f t="shared" si="165"/>
        <v>1</v>
      </c>
      <c r="DJ55" s="162">
        <f t="shared" si="165"/>
        <v>1</v>
      </c>
      <c r="DK55" s="162">
        <f t="shared" si="165"/>
        <v>1</v>
      </c>
    </row>
    <row r="56" spans="1:115" hidden="1" x14ac:dyDescent="0.2">
      <c r="A56" s="198"/>
      <c r="B56" s="199"/>
      <c r="C56" s="199"/>
      <c r="D56" s="200"/>
      <c r="E56" s="201"/>
      <c r="F56" s="202"/>
      <c r="G56" s="203"/>
      <c r="H56" s="202"/>
      <c r="I56" s="202"/>
      <c r="J56" s="203"/>
      <c r="K56" s="202"/>
      <c r="L56" s="202"/>
      <c r="M56" s="203"/>
      <c r="N56" s="202"/>
      <c r="O56" s="202"/>
      <c r="P56" s="203"/>
      <c r="Q56" s="202"/>
      <c r="R56" s="202"/>
      <c r="S56" s="203"/>
      <c r="T56" s="202"/>
      <c r="U56" s="202"/>
      <c r="V56" s="203"/>
      <c r="W56" s="202"/>
      <c r="X56" s="202"/>
      <c r="Y56" s="203"/>
      <c r="Z56" s="202"/>
      <c r="AA56" s="202"/>
      <c r="AB56" s="203"/>
      <c r="AC56" s="202"/>
      <c r="AD56" s="202"/>
      <c r="AE56" s="203"/>
      <c r="AF56" s="202"/>
      <c r="AG56" s="202"/>
      <c r="AH56" s="203"/>
      <c r="AI56" s="202"/>
      <c r="AJ56" s="202"/>
      <c r="AK56" s="203"/>
      <c r="AL56" s="202"/>
      <c r="AM56" s="202"/>
      <c r="AN56" s="203"/>
      <c r="AO56" s="200"/>
      <c r="AP56" s="200"/>
      <c r="AQ56" s="211">
        <f>IF(ISNA(HLOOKUP("o",$AY56:$CH$58,59-ROW(),0)),0,HLOOKUP("o",$AY56:$CH$58,59-ROW(),0))</f>
        <v>0</v>
      </c>
      <c r="AR56" s="211">
        <f t="shared" si="110"/>
        <v>0</v>
      </c>
      <c r="AS56" s="205">
        <f t="shared" si="163"/>
        <v>8</v>
      </c>
      <c r="AT56" s="206" t="str">
        <f t="shared" si="111"/>
        <v/>
      </c>
      <c r="AW56" s="207">
        <f t="shared" si="164"/>
        <v>0</v>
      </c>
      <c r="AX56" s="206">
        <f t="shared" si="112"/>
        <v>-1</v>
      </c>
      <c r="AY56" s="162">
        <f t="shared" si="113"/>
        <v>0</v>
      </c>
      <c r="AZ56" s="162">
        <f t="shared" si="114"/>
        <v>0</v>
      </c>
      <c r="BA56" s="162">
        <f t="shared" si="115"/>
        <v>0</v>
      </c>
      <c r="BB56" s="162">
        <f t="shared" si="116"/>
        <v>0</v>
      </c>
      <c r="BC56" s="162">
        <f t="shared" si="117"/>
        <v>0</v>
      </c>
      <c r="BD56" s="162">
        <f t="shared" si="118"/>
        <v>0</v>
      </c>
      <c r="BE56" s="162">
        <f t="shared" si="119"/>
        <v>0</v>
      </c>
      <c r="BF56" s="162">
        <f t="shared" si="120"/>
        <v>0</v>
      </c>
      <c r="BG56" s="162">
        <f t="shared" si="121"/>
        <v>0</v>
      </c>
      <c r="BH56" s="162">
        <f t="shared" si="122"/>
        <v>0</v>
      </c>
      <c r="BI56" s="162">
        <f t="shared" si="123"/>
        <v>0</v>
      </c>
      <c r="BJ56" s="162">
        <f t="shared" si="124"/>
        <v>0</v>
      </c>
      <c r="BK56" s="162">
        <f t="shared" si="125"/>
        <v>0</v>
      </c>
      <c r="BL56" s="162">
        <f t="shared" si="126"/>
        <v>0</v>
      </c>
      <c r="BM56" s="162">
        <f t="shared" si="127"/>
        <v>0</v>
      </c>
      <c r="BN56" s="162">
        <f t="shared" si="128"/>
        <v>0</v>
      </c>
      <c r="BO56" s="162">
        <f t="shared" si="129"/>
        <v>0</v>
      </c>
      <c r="BP56" s="162">
        <f t="shared" si="130"/>
        <v>0</v>
      </c>
      <c r="BQ56" s="162">
        <f t="shared" si="131"/>
        <v>0</v>
      </c>
      <c r="BR56" s="162">
        <f t="shared" si="132"/>
        <v>0</v>
      </c>
      <c r="BS56" s="162">
        <f t="shared" si="133"/>
        <v>0</v>
      </c>
      <c r="BT56" s="162">
        <f t="shared" si="134"/>
        <v>0</v>
      </c>
      <c r="BU56" s="162">
        <f t="shared" si="135"/>
        <v>0</v>
      </c>
      <c r="BV56" s="162">
        <f t="shared" si="136"/>
        <v>0</v>
      </c>
      <c r="BW56" s="162">
        <f t="shared" si="137"/>
        <v>0</v>
      </c>
      <c r="BX56" s="162">
        <f t="shared" si="138"/>
        <v>0</v>
      </c>
      <c r="BY56" s="162">
        <f t="shared" si="139"/>
        <v>0</v>
      </c>
      <c r="BZ56" s="162">
        <f t="shared" si="140"/>
        <v>0</v>
      </c>
      <c r="CA56" s="162">
        <f t="shared" si="141"/>
        <v>0</v>
      </c>
      <c r="CB56" s="162">
        <f t="shared" si="142"/>
        <v>0</v>
      </c>
      <c r="CC56" s="162">
        <f t="shared" si="143"/>
        <v>0</v>
      </c>
      <c r="CD56" s="162">
        <f t="shared" si="144"/>
        <v>0</v>
      </c>
      <c r="CE56" s="162">
        <f t="shared" si="145"/>
        <v>0</v>
      </c>
      <c r="CF56" s="162">
        <f t="shared" si="146"/>
        <v>0</v>
      </c>
      <c r="CG56" s="162">
        <f t="shared" si="147"/>
        <v>0</v>
      </c>
      <c r="CH56" s="162">
        <f t="shared" si="148"/>
        <v>0</v>
      </c>
      <c r="CL56" s="162">
        <f t="shared" si="149"/>
        <v>0</v>
      </c>
      <c r="CM56" s="162">
        <f t="shared" si="150"/>
        <v>0</v>
      </c>
      <c r="CN56" s="162">
        <f t="shared" si="151"/>
        <v>0</v>
      </c>
      <c r="CO56" s="162">
        <f t="shared" si="152"/>
        <v>0</v>
      </c>
      <c r="CP56" s="162">
        <f t="shared" si="153"/>
        <v>0</v>
      </c>
      <c r="CQ56" s="162">
        <f t="shared" si="154"/>
        <v>0</v>
      </c>
      <c r="CR56" s="162">
        <f t="shared" si="155"/>
        <v>0</v>
      </c>
      <c r="CS56" s="162">
        <f t="shared" si="156"/>
        <v>0</v>
      </c>
      <c r="CT56" s="162">
        <f t="shared" si="157"/>
        <v>0</v>
      </c>
      <c r="CU56" s="162">
        <f t="shared" si="158"/>
        <v>0</v>
      </c>
      <c r="CV56" s="162">
        <f t="shared" si="159"/>
        <v>0</v>
      </c>
      <c r="CW56" s="162">
        <f t="shared" si="160"/>
        <v>0</v>
      </c>
      <c r="CY56" s="162">
        <f t="shared" si="161"/>
        <v>1</v>
      </c>
      <c r="CZ56" s="162">
        <f t="shared" si="166"/>
        <v>1</v>
      </c>
      <c r="DA56" s="162">
        <f t="shared" si="166"/>
        <v>1</v>
      </c>
      <c r="DB56" s="162">
        <f t="shared" si="166"/>
        <v>1</v>
      </c>
      <c r="DC56" s="162">
        <f t="shared" si="165"/>
        <v>1</v>
      </c>
      <c r="DD56" s="162">
        <f t="shared" si="165"/>
        <v>1</v>
      </c>
      <c r="DE56" s="162">
        <f t="shared" si="165"/>
        <v>1</v>
      </c>
      <c r="DF56" s="162">
        <f t="shared" si="165"/>
        <v>1</v>
      </c>
      <c r="DG56" s="162">
        <f t="shared" si="165"/>
        <v>1</v>
      </c>
      <c r="DH56" s="162">
        <f t="shared" si="165"/>
        <v>1</v>
      </c>
      <c r="DI56" s="162">
        <f t="shared" si="165"/>
        <v>1</v>
      </c>
      <c r="DJ56" s="162">
        <f t="shared" si="165"/>
        <v>1</v>
      </c>
      <c r="DK56" s="162">
        <f t="shared" si="165"/>
        <v>1</v>
      </c>
    </row>
    <row r="58" spans="1:115" x14ac:dyDescent="0.2">
      <c r="AY58" s="162">
        <f>AN$22</f>
        <v>0</v>
      </c>
      <c r="AZ58" s="162">
        <f>AM$22</f>
        <v>0</v>
      </c>
      <c r="BA58" s="162">
        <f>AL$22</f>
        <v>0</v>
      </c>
      <c r="BB58" s="162">
        <f>AK$22</f>
        <v>0</v>
      </c>
      <c r="BC58" s="162">
        <f>AJ$22</f>
        <v>0</v>
      </c>
      <c r="BD58" s="162">
        <f>AI$22</f>
        <v>0</v>
      </c>
      <c r="BE58" s="162">
        <f>AH$22</f>
        <v>0</v>
      </c>
      <c r="BF58" s="162">
        <f>AG$22</f>
        <v>0</v>
      </c>
      <c r="BG58" s="162">
        <f>AF$22</f>
        <v>0</v>
      </c>
      <c r="BH58" s="162">
        <f>AE$22</f>
        <v>225</v>
      </c>
      <c r="BI58" s="162">
        <f>AD$22</f>
        <v>225</v>
      </c>
      <c r="BJ58" s="162">
        <f>AC$22</f>
        <v>225</v>
      </c>
      <c r="BK58" s="162">
        <f>AB$22</f>
        <v>220</v>
      </c>
      <c r="BL58" s="162">
        <f>AA$22</f>
        <v>220</v>
      </c>
      <c r="BM58" s="162">
        <f>Z$22</f>
        <v>220</v>
      </c>
      <c r="BN58" s="162">
        <f>Y$22</f>
        <v>215</v>
      </c>
      <c r="BO58" s="162">
        <f>X$22</f>
        <v>215</v>
      </c>
      <c r="BP58" s="162">
        <f>W$22</f>
        <v>215</v>
      </c>
      <c r="BQ58" s="162">
        <f>V$22</f>
        <v>210</v>
      </c>
      <c r="BR58" s="162">
        <f>U$22</f>
        <v>210</v>
      </c>
      <c r="BS58" s="162">
        <f>T$22</f>
        <v>210</v>
      </c>
      <c r="BT58" s="162">
        <f>S$22</f>
        <v>200</v>
      </c>
      <c r="BU58" s="162">
        <f>R$22</f>
        <v>200</v>
      </c>
      <c r="BV58" s="162">
        <f>Q$22</f>
        <v>200</v>
      </c>
      <c r="BW58" s="162">
        <f>P$22</f>
        <v>191</v>
      </c>
      <c r="BX58" s="162">
        <f>O$22</f>
        <v>191</v>
      </c>
      <c r="BY58" s="162">
        <f>N$22</f>
        <v>191</v>
      </c>
      <c r="BZ58" s="162">
        <f>M$22</f>
        <v>181</v>
      </c>
      <c r="CA58" s="162">
        <f>L$22</f>
        <v>181</v>
      </c>
      <c r="CB58" s="162">
        <f>K$22</f>
        <v>181</v>
      </c>
      <c r="CC58" s="162">
        <f>J$22</f>
        <v>171</v>
      </c>
      <c r="CD58" s="162">
        <f>I$22</f>
        <v>171</v>
      </c>
      <c r="CE58" s="162">
        <f>H$22</f>
        <v>171</v>
      </c>
      <c r="CF58" s="162">
        <f>G$22</f>
        <v>162</v>
      </c>
      <c r="CG58" s="162">
        <f>F$22</f>
        <v>162</v>
      </c>
      <c r="CH58" s="162">
        <f>E$22</f>
        <v>162</v>
      </c>
    </row>
  </sheetData>
  <sheetProtection selectLockedCells="1" selectUnlockedCells="1"/>
  <sortState ref="A25:DK31">
    <sortCondition ref="AS25:AS31"/>
  </sortState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C1" sqref="C1"/>
    </sheetView>
  </sheetViews>
  <sheetFormatPr defaultRowHeight="12.75" x14ac:dyDescent="0.2"/>
  <cols>
    <col min="2" max="2" width="12.28515625" bestFit="1" customWidth="1"/>
    <col min="3" max="3" width="21.5703125" customWidth="1"/>
    <col min="4" max="4" width="16.7109375" bestFit="1" customWidth="1"/>
    <col min="5" max="10" width="6.42578125" customWidth="1"/>
  </cols>
  <sheetData>
    <row r="2" spans="2:8" ht="13.5" thickBot="1" x14ac:dyDescent="0.25"/>
    <row r="3" spans="2:8" ht="13.5" thickBot="1" x14ac:dyDescent="0.25">
      <c r="B3" s="480"/>
      <c r="C3" s="481" t="s">
        <v>145</v>
      </c>
      <c r="D3" s="481"/>
      <c r="E3" s="490" t="s">
        <v>136</v>
      </c>
      <c r="F3" s="482" t="s">
        <v>137</v>
      </c>
      <c r="G3" s="491" t="s">
        <v>138</v>
      </c>
      <c r="H3" s="483" t="s">
        <v>139</v>
      </c>
    </row>
    <row r="4" spans="2:8" x14ac:dyDescent="0.2">
      <c r="B4" s="511">
        <v>21511303716</v>
      </c>
      <c r="C4" s="477" t="s">
        <v>52</v>
      </c>
      <c r="D4" s="477" t="s">
        <v>26</v>
      </c>
      <c r="E4" s="501">
        <v>2</v>
      </c>
      <c r="F4" s="502">
        <v>3</v>
      </c>
      <c r="G4" s="503">
        <v>1</v>
      </c>
      <c r="H4" s="504">
        <f>SUM(E4:G4)</f>
        <v>6</v>
      </c>
    </row>
    <row r="5" spans="2:8" x14ac:dyDescent="0.2">
      <c r="B5" s="512" t="s">
        <v>29</v>
      </c>
      <c r="C5" s="99" t="s">
        <v>30</v>
      </c>
      <c r="D5" s="99" t="s">
        <v>28</v>
      </c>
      <c r="E5" s="486">
        <v>4</v>
      </c>
      <c r="F5" s="72">
        <v>1</v>
      </c>
      <c r="G5" s="487">
        <v>2</v>
      </c>
      <c r="H5" s="476">
        <f>SUM(E5:G5)</f>
        <v>7</v>
      </c>
    </row>
    <row r="6" spans="2:8" x14ac:dyDescent="0.2">
      <c r="B6" s="512">
        <v>21511202453</v>
      </c>
      <c r="C6" s="99" t="s">
        <v>68</v>
      </c>
      <c r="D6" s="99" t="s">
        <v>67</v>
      </c>
      <c r="E6" s="486">
        <v>3</v>
      </c>
      <c r="F6" s="72">
        <v>4</v>
      </c>
      <c r="G6" s="487">
        <v>3</v>
      </c>
      <c r="H6" s="476">
        <f>SUM(E6:G6)</f>
        <v>10</v>
      </c>
    </row>
    <row r="7" spans="2:8" x14ac:dyDescent="0.2">
      <c r="B7" s="512" t="s">
        <v>63</v>
      </c>
      <c r="C7" s="99" t="s">
        <v>64</v>
      </c>
      <c r="D7" s="99" t="s">
        <v>26</v>
      </c>
      <c r="E7" s="486">
        <v>1</v>
      </c>
      <c r="F7" s="72">
        <v>6</v>
      </c>
      <c r="G7" s="493">
        <v>5</v>
      </c>
      <c r="H7" s="476">
        <f>SUM(E7:G7)</f>
        <v>12</v>
      </c>
    </row>
    <row r="8" spans="2:8" x14ac:dyDescent="0.2">
      <c r="B8" s="512">
        <v>21511202452</v>
      </c>
      <c r="C8" s="99" t="s">
        <v>81</v>
      </c>
      <c r="D8" s="99" t="s">
        <v>67</v>
      </c>
      <c r="E8" s="492">
        <v>7</v>
      </c>
      <c r="F8" s="72">
        <v>2</v>
      </c>
      <c r="G8" s="487">
        <v>4</v>
      </c>
      <c r="H8" s="476">
        <f>SUM(E8:G8)</f>
        <v>13</v>
      </c>
    </row>
    <row r="9" spans="2:8" x14ac:dyDescent="0.2">
      <c r="B9" s="512" t="s">
        <v>61</v>
      </c>
      <c r="C9" s="99" t="s">
        <v>62</v>
      </c>
      <c r="D9" s="99" t="s">
        <v>24</v>
      </c>
      <c r="E9" s="486">
        <v>5</v>
      </c>
      <c r="F9" s="72">
        <v>5</v>
      </c>
      <c r="G9" s="493">
        <v>5</v>
      </c>
      <c r="H9" s="476">
        <f>SUM(E9:G9)</f>
        <v>15</v>
      </c>
    </row>
    <row r="10" spans="2:8" x14ac:dyDescent="0.2">
      <c r="B10" s="512" t="s">
        <v>65</v>
      </c>
      <c r="C10" s="99" t="s">
        <v>66</v>
      </c>
      <c r="D10" s="99" t="s">
        <v>67</v>
      </c>
      <c r="E10" s="486">
        <v>6</v>
      </c>
      <c r="F10" s="72">
        <v>7</v>
      </c>
      <c r="G10" s="493">
        <v>5</v>
      </c>
      <c r="H10" s="476">
        <f>SUM(E10:G10)</f>
        <v>18</v>
      </c>
    </row>
    <row r="11" spans="2:8" x14ac:dyDescent="0.2">
      <c r="B11" s="513">
        <v>11511303486</v>
      </c>
      <c r="C11" s="505" t="s">
        <v>27</v>
      </c>
      <c r="D11" s="505" t="s">
        <v>28</v>
      </c>
      <c r="E11" s="506">
        <v>2</v>
      </c>
      <c r="F11" s="507">
        <v>1</v>
      </c>
      <c r="G11" s="508">
        <v>1</v>
      </c>
      <c r="H11" s="509">
        <f>SUM(E11:G11)</f>
        <v>4</v>
      </c>
    </row>
    <row r="12" spans="2:8" x14ac:dyDescent="0.2">
      <c r="B12" s="512">
        <v>11511303588</v>
      </c>
      <c r="C12" s="99" t="s">
        <v>80</v>
      </c>
      <c r="D12" s="99" t="s">
        <v>24</v>
      </c>
      <c r="E12" s="486">
        <v>3</v>
      </c>
      <c r="F12" s="72">
        <v>4</v>
      </c>
      <c r="G12" s="487">
        <v>3</v>
      </c>
      <c r="H12" s="476">
        <f>SUM(E12:G12)</f>
        <v>10</v>
      </c>
    </row>
    <row r="13" spans="2:8" x14ac:dyDescent="0.2">
      <c r="B13" s="512">
        <v>11511303279</v>
      </c>
      <c r="C13" s="99" t="s">
        <v>53</v>
      </c>
      <c r="D13" s="99" t="s">
        <v>26</v>
      </c>
      <c r="E13" s="486">
        <v>1</v>
      </c>
      <c r="F13" s="72">
        <v>2</v>
      </c>
      <c r="G13" s="487">
        <v>10</v>
      </c>
      <c r="H13" s="476">
        <f>SUM(E13:G13)</f>
        <v>13</v>
      </c>
    </row>
    <row r="14" spans="2:8" x14ac:dyDescent="0.2">
      <c r="B14" s="512">
        <v>11511303960</v>
      </c>
      <c r="C14" s="99" t="s">
        <v>25</v>
      </c>
      <c r="D14" s="99" t="s">
        <v>26</v>
      </c>
      <c r="E14" s="486">
        <v>4</v>
      </c>
      <c r="F14" s="72">
        <v>5</v>
      </c>
      <c r="G14" s="487">
        <v>6</v>
      </c>
      <c r="H14" s="476">
        <f>SUM(E14:G14)</f>
        <v>15</v>
      </c>
    </row>
    <row r="15" spans="2:8" x14ac:dyDescent="0.2">
      <c r="B15" s="512" t="s">
        <v>72</v>
      </c>
      <c r="C15" s="99" t="s">
        <v>73</v>
      </c>
      <c r="D15" s="99" t="s">
        <v>24</v>
      </c>
      <c r="E15" s="486">
        <v>5</v>
      </c>
      <c r="F15" s="72">
        <v>3</v>
      </c>
      <c r="G15" s="499">
        <v>11</v>
      </c>
      <c r="H15" s="476">
        <f>SUM(E15:G15)</f>
        <v>19</v>
      </c>
    </row>
    <row r="16" spans="2:8" x14ac:dyDescent="0.2">
      <c r="B16" s="513" t="s">
        <v>76</v>
      </c>
      <c r="C16" s="505" t="s">
        <v>77</v>
      </c>
      <c r="D16" s="505" t="s">
        <v>24</v>
      </c>
      <c r="E16" s="506">
        <v>7</v>
      </c>
      <c r="F16" s="507">
        <v>8</v>
      </c>
      <c r="G16" s="508">
        <v>8</v>
      </c>
      <c r="H16" s="509">
        <f>SUM(E16:G16)</f>
        <v>23</v>
      </c>
    </row>
    <row r="17" spans="2:10" x14ac:dyDescent="0.2">
      <c r="B17" s="514">
        <v>11511303913</v>
      </c>
      <c r="C17" s="494" t="s">
        <v>78</v>
      </c>
      <c r="D17" s="494" t="s">
        <v>79</v>
      </c>
      <c r="E17" s="495">
        <v>6</v>
      </c>
      <c r="F17" s="496">
        <v>6</v>
      </c>
      <c r="G17" s="499">
        <v>11</v>
      </c>
      <c r="H17" s="498">
        <f>SUM(E17:G17)</f>
        <v>23</v>
      </c>
    </row>
    <row r="18" spans="2:10" ht="13.5" thickBot="1" x14ac:dyDescent="0.25">
      <c r="B18" s="373" t="s">
        <v>74</v>
      </c>
      <c r="C18" s="479" t="s">
        <v>75</v>
      </c>
      <c r="D18" s="479" t="s">
        <v>24</v>
      </c>
      <c r="E18" s="488">
        <v>8</v>
      </c>
      <c r="F18" s="374">
        <v>9</v>
      </c>
      <c r="G18" s="500">
        <v>11</v>
      </c>
      <c r="H18" s="375">
        <f>SUM(E18:G18)</f>
        <v>28</v>
      </c>
    </row>
    <row r="19" spans="2:10" x14ac:dyDescent="0.2">
      <c r="B19" s="54"/>
      <c r="H19" s="54"/>
    </row>
    <row r="20" spans="2:10" x14ac:dyDescent="0.2">
      <c r="B20" s="54"/>
      <c r="H20" s="54"/>
    </row>
    <row r="21" spans="2:10" ht="13.5" thickBot="1" x14ac:dyDescent="0.25">
      <c r="B21" s="54"/>
      <c r="H21" s="54"/>
    </row>
    <row r="22" spans="2:10" ht="13.5" thickBot="1" x14ac:dyDescent="0.25">
      <c r="B22" s="515"/>
      <c r="C22" s="481" t="s">
        <v>146</v>
      </c>
      <c r="D22" s="481"/>
      <c r="E22" s="490" t="s">
        <v>140</v>
      </c>
      <c r="F22" s="482" t="s">
        <v>141</v>
      </c>
      <c r="G22" s="482" t="s">
        <v>142</v>
      </c>
      <c r="H22" s="482" t="s">
        <v>143</v>
      </c>
      <c r="I22" s="491" t="s">
        <v>144</v>
      </c>
      <c r="J22" s="483" t="s">
        <v>139</v>
      </c>
    </row>
    <row r="23" spans="2:10" x14ac:dyDescent="0.2">
      <c r="B23" s="511" t="s">
        <v>56</v>
      </c>
      <c r="C23" s="477" t="s">
        <v>57</v>
      </c>
      <c r="D23" s="477" t="s">
        <v>22</v>
      </c>
      <c r="E23" s="484">
        <v>5</v>
      </c>
      <c r="F23" s="516">
        <v>2</v>
      </c>
      <c r="G23" s="516">
        <v>2</v>
      </c>
      <c r="H23" s="516">
        <v>2</v>
      </c>
      <c r="I23" s="485">
        <v>1</v>
      </c>
      <c r="J23" s="478">
        <f>SUM(E23:I23)</f>
        <v>12</v>
      </c>
    </row>
    <row r="24" spans="2:10" x14ac:dyDescent="0.2">
      <c r="B24" s="514">
        <v>11511202450</v>
      </c>
      <c r="C24" s="494" t="s">
        <v>88</v>
      </c>
      <c r="D24" s="494" t="s">
        <v>67</v>
      </c>
      <c r="E24" s="495">
        <v>3</v>
      </c>
      <c r="F24" s="496">
        <v>1</v>
      </c>
      <c r="G24" s="496">
        <v>3</v>
      </c>
      <c r="H24" s="496">
        <v>3</v>
      </c>
      <c r="I24" s="497">
        <v>2</v>
      </c>
      <c r="J24" s="498">
        <f>SUM(E24:I24)</f>
        <v>12</v>
      </c>
    </row>
    <row r="25" spans="2:10" x14ac:dyDescent="0.2">
      <c r="B25" s="512">
        <v>11511303831</v>
      </c>
      <c r="C25" s="99" t="s">
        <v>54</v>
      </c>
      <c r="D25" s="99" t="s">
        <v>55</v>
      </c>
      <c r="E25" s="486">
        <v>2</v>
      </c>
      <c r="F25" s="72">
        <v>3</v>
      </c>
      <c r="G25" s="72">
        <v>4</v>
      </c>
      <c r="H25" s="72">
        <v>6</v>
      </c>
      <c r="I25" s="487">
        <v>4</v>
      </c>
      <c r="J25" s="476">
        <f>SUM(E25:I25)</f>
        <v>19</v>
      </c>
    </row>
    <row r="26" spans="2:10" x14ac:dyDescent="0.2">
      <c r="B26" s="512" t="s">
        <v>104</v>
      </c>
      <c r="C26" s="99" t="s">
        <v>105</v>
      </c>
      <c r="D26" s="99" t="s">
        <v>26</v>
      </c>
      <c r="E26" s="492">
        <v>8</v>
      </c>
      <c r="F26" s="72">
        <v>4</v>
      </c>
      <c r="G26" s="72">
        <v>1</v>
      </c>
      <c r="H26" s="72">
        <v>5</v>
      </c>
      <c r="I26" s="487">
        <v>3</v>
      </c>
      <c r="J26" s="476">
        <f>SUM(E26:I26)</f>
        <v>21</v>
      </c>
    </row>
    <row r="27" spans="2:10" x14ac:dyDescent="0.2">
      <c r="B27" s="512">
        <v>11511303486</v>
      </c>
      <c r="C27" s="99" t="s">
        <v>27</v>
      </c>
      <c r="D27" s="99" t="s">
        <v>28</v>
      </c>
      <c r="E27" s="486">
        <v>1</v>
      </c>
      <c r="F27" s="72">
        <v>4</v>
      </c>
      <c r="G27" s="72">
        <v>6</v>
      </c>
      <c r="H27" s="510">
        <v>7</v>
      </c>
      <c r="I27" s="493">
        <v>6</v>
      </c>
      <c r="J27" s="476">
        <f>SUM(E27:I27)</f>
        <v>24</v>
      </c>
    </row>
    <row r="28" spans="2:10" x14ac:dyDescent="0.2">
      <c r="B28" s="512">
        <v>11511203189</v>
      </c>
      <c r="C28" s="99" t="s">
        <v>103</v>
      </c>
      <c r="D28" s="99" t="s">
        <v>67</v>
      </c>
      <c r="E28" s="492">
        <v>8</v>
      </c>
      <c r="F28" s="72">
        <v>6</v>
      </c>
      <c r="G28" s="72">
        <v>7</v>
      </c>
      <c r="H28" s="72">
        <v>1</v>
      </c>
      <c r="I28" s="487">
        <v>4</v>
      </c>
      <c r="J28" s="476">
        <f>SUM(E28:I28)</f>
        <v>26</v>
      </c>
    </row>
    <row r="29" spans="2:10" x14ac:dyDescent="0.2">
      <c r="B29" s="512" t="s">
        <v>89</v>
      </c>
      <c r="C29" s="99" t="s">
        <v>90</v>
      </c>
      <c r="D29" s="99" t="s">
        <v>28</v>
      </c>
      <c r="E29" s="486">
        <v>4</v>
      </c>
      <c r="F29" s="72">
        <v>6</v>
      </c>
      <c r="G29" s="510">
        <v>8</v>
      </c>
      <c r="H29" s="510">
        <v>7</v>
      </c>
      <c r="I29" s="493">
        <v>6</v>
      </c>
      <c r="J29" s="476">
        <f>SUM(E29:I29)</f>
        <v>31</v>
      </c>
    </row>
    <row r="30" spans="2:10" x14ac:dyDescent="0.2">
      <c r="B30" s="512" t="s">
        <v>106</v>
      </c>
      <c r="C30" s="99" t="s">
        <v>107</v>
      </c>
      <c r="D30" s="99" t="s">
        <v>67</v>
      </c>
      <c r="E30" s="492">
        <v>8</v>
      </c>
      <c r="F30" s="510">
        <v>9</v>
      </c>
      <c r="G30" s="72">
        <v>5</v>
      </c>
      <c r="H30" s="72">
        <v>4</v>
      </c>
      <c r="I30" s="493">
        <v>6</v>
      </c>
      <c r="J30" s="476">
        <f>SUM(E30:I30)</f>
        <v>32</v>
      </c>
    </row>
    <row r="31" spans="2:10" x14ac:dyDescent="0.2">
      <c r="B31" s="512">
        <v>11511303960</v>
      </c>
      <c r="C31" s="99" t="s">
        <v>25</v>
      </c>
      <c r="D31" s="99" t="s">
        <v>26</v>
      </c>
      <c r="E31" s="486">
        <v>6</v>
      </c>
      <c r="F31" s="510">
        <v>9</v>
      </c>
      <c r="G31" s="510">
        <v>8</v>
      </c>
      <c r="H31" s="510">
        <v>7</v>
      </c>
      <c r="I31" s="493">
        <v>6</v>
      </c>
      <c r="J31" s="476">
        <f>SUM(E31:I31)</f>
        <v>36</v>
      </c>
    </row>
    <row r="32" spans="2:10" x14ac:dyDescent="0.2">
      <c r="B32" s="512">
        <v>11511303279</v>
      </c>
      <c r="C32" s="99" t="s">
        <v>53</v>
      </c>
      <c r="D32" s="99" t="s">
        <v>26</v>
      </c>
      <c r="E32" s="486">
        <v>7</v>
      </c>
      <c r="F32" s="510">
        <v>9</v>
      </c>
      <c r="G32" s="510">
        <v>8</v>
      </c>
      <c r="H32" s="510">
        <v>7</v>
      </c>
      <c r="I32" s="493">
        <v>6</v>
      </c>
      <c r="J32" s="476">
        <f>SUM(E32:I32)</f>
        <v>37</v>
      </c>
    </row>
    <row r="33" spans="2:10" x14ac:dyDescent="0.2">
      <c r="B33" s="512">
        <v>11511303588</v>
      </c>
      <c r="C33" s="99" t="s">
        <v>80</v>
      </c>
      <c r="D33" s="99" t="s">
        <v>24</v>
      </c>
      <c r="E33" s="492">
        <v>8</v>
      </c>
      <c r="F33" s="72">
        <v>8</v>
      </c>
      <c r="G33" s="510">
        <v>8</v>
      </c>
      <c r="H33" s="510">
        <v>7</v>
      </c>
      <c r="I33" s="493">
        <v>6</v>
      </c>
      <c r="J33" s="476">
        <f>SUM(E33:I33)</f>
        <v>37</v>
      </c>
    </row>
    <row r="34" spans="2:10" x14ac:dyDescent="0.2">
      <c r="B34" s="513">
        <v>21511202453</v>
      </c>
      <c r="C34" s="505" t="s">
        <v>68</v>
      </c>
      <c r="D34" s="505" t="s">
        <v>67</v>
      </c>
      <c r="E34" s="506">
        <v>2</v>
      </c>
      <c r="F34" s="507">
        <v>1</v>
      </c>
      <c r="G34" s="507"/>
      <c r="H34" s="507"/>
      <c r="I34" s="508"/>
      <c r="J34" s="509">
        <f>SUM(E34:I34)</f>
        <v>3</v>
      </c>
    </row>
    <row r="35" spans="2:10" x14ac:dyDescent="0.2">
      <c r="B35" s="512">
        <v>21511202452</v>
      </c>
      <c r="C35" s="99" t="s">
        <v>81</v>
      </c>
      <c r="D35" s="99" t="s">
        <v>67</v>
      </c>
      <c r="E35" s="486">
        <v>1</v>
      </c>
      <c r="F35" s="72">
        <v>3</v>
      </c>
      <c r="G35" s="72"/>
      <c r="H35" s="72"/>
      <c r="I35" s="487"/>
      <c r="J35" s="476">
        <f>SUM(E35:I35)</f>
        <v>4</v>
      </c>
    </row>
    <row r="36" spans="2:10" x14ac:dyDescent="0.2">
      <c r="B36" s="512" t="s">
        <v>86</v>
      </c>
      <c r="C36" s="99" t="s">
        <v>87</v>
      </c>
      <c r="D36" s="99" t="s">
        <v>26</v>
      </c>
      <c r="E36" s="486">
        <v>3</v>
      </c>
      <c r="F36" s="72">
        <v>2</v>
      </c>
      <c r="G36" s="72"/>
      <c r="H36" s="72"/>
      <c r="I36" s="487"/>
      <c r="J36" s="476">
        <f>SUM(E36:I36)</f>
        <v>5</v>
      </c>
    </row>
    <row r="37" spans="2:10" ht="13.5" thickBot="1" x14ac:dyDescent="0.25">
      <c r="B37" s="373">
        <v>21511202451</v>
      </c>
      <c r="C37" s="479" t="s">
        <v>108</v>
      </c>
      <c r="D37" s="479" t="s">
        <v>79</v>
      </c>
      <c r="E37" s="488">
        <v>4</v>
      </c>
      <c r="F37" s="374">
        <v>4</v>
      </c>
      <c r="G37" s="374"/>
      <c r="H37" s="374"/>
      <c r="I37" s="489"/>
      <c r="J37" s="375">
        <f>SUM(E37:I37)</f>
        <v>8</v>
      </c>
    </row>
  </sheetData>
  <sortState ref="B22:J32">
    <sortCondition ref="J22:J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CLS</vt:lpstr>
      <vt:lpstr>BTL</vt:lpstr>
      <vt:lpstr>SPD</vt:lpstr>
      <vt:lpstr>SLD</vt:lpstr>
      <vt:lpstr>FreeJ</vt:lpstr>
      <vt:lpstr>HighJ</vt:lpstr>
      <vt:lpstr>Best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Man</cp:lastModifiedBy>
  <cp:lastPrinted>2013-07-07T09:06:13Z</cp:lastPrinted>
  <dcterms:created xsi:type="dcterms:W3CDTF">2013-05-08T18:53:15Z</dcterms:created>
  <dcterms:modified xsi:type="dcterms:W3CDTF">2014-06-29T11:11:23Z</dcterms:modified>
</cp:coreProperties>
</file>